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65" windowHeight="9120" activeTab="0"/>
  </bookViews>
  <sheets>
    <sheet name="Sheet1" sheetId="1" r:id="rId1"/>
  </sheets>
  <definedNames>
    <definedName name="_xlnm.Print_Area" localSheetId="0">'Sheet1'!$A$3:$O$139</definedName>
    <definedName name="_xlnm.Print_Titles" localSheetId="0">'Sheet1'!$3:$8</definedName>
  </definedNames>
  <calcPr fullCalcOnLoad="1"/>
</workbook>
</file>

<file path=xl/sharedStrings.xml><?xml version="1.0" encoding="utf-8"?>
<sst xmlns="http://schemas.openxmlformats.org/spreadsheetml/2006/main" count="142" uniqueCount="140">
  <si>
    <t>男</t>
  </si>
  <si>
    <t>女</t>
  </si>
  <si>
    <t>平成７年～平成12年の増減</t>
  </si>
  <si>
    <t>統  計  区</t>
  </si>
  <si>
    <t>平 成 ７ 年</t>
  </si>
  <si>
    <t>人    口</t>
  </si>
  <si>
    <t>人  口</t>
  </si>
  <si>
    <t>総  数</t>
  </si>
  <si>
    <t>実  数</t>
  </si>
  <si>
    <t>東　　　区</t>
  </si>
  <si>
    <t>箱崎（中央）</t>
  </si>
  <si>
    <t>箱崎ふ頭</t>
  </si>
  <si>
    <t>東浜</t>
  </si>
  <si>
    <t>馬出</t>
  </si>
  <si>
    <t>箱崎（東）</t>
  </si>
  <si>
    <t>松島・多の津</t>
  </si>
  <si>
    <t>多々良（中央）</t>
  </si>
  <si>
    <t>多々良（東）</t>
  </si>
  <si>
    <t>多々良（北）</t>
  </si>
  <si>
    <t>多々良（西）</t>
  </si>
  <si>
    <t>名島・松崎</t>
  </si>
  <si>
    <t>千早</t>
  </si>
  <si>
    <t>香椎（南）</t>
  </si>
  <si>
    <t>香椎（北）</t>
  </si>
  <si>
    <t>香住ヶ丘</t>
  </si>
  <si>
    <t>和白（東）</t>
  </si>
  <si>
    <t>和白（北）</t>
  </si>
  <si>
    <t>和白（西）</t>
  </si>
  <si>
    <t>西戸崎</t>
  </si>
  <si>
    <t>志賀</t>
  </si>
  <si>
    <t>城浜</t>
  </si>
  <si>
    <t>博　多　区</t>
  </si>
  <si>
    <t>博多駅</t>
  </si>
  <si>
    <t>博多駅南</t>
  </si>
  <si>
    <t>博多駅東</t>
  </si>
  <si>
    <t>春住</t>
  </si>
  <si>
    <t>美野島</t>
  </si>
  <si>
    <t>住吉</t>
  </si>
  <si>
    <t>冷泉</t>
  </si>
  <si>
    <r>
      <t>面  積    (km</t>
    </r>
    <r>
      <rPr>
        <vertAlign val="superscript"/>
        <sz val="12"/>
        <rFont val="ＭＳ 明朝"/>
        <family val="1"/>
      </rPr>
      <t>2</t>
    </r>
    <r>
      <rPr>
        <sz val="12"/>
        <rFont val="ＭＳ 明朝"/>
        <family val="1"/>
      </rPr>
      <t>)</t>
    </r>
  </si>
  <si>
    <r>
      <t>人口密度   (人/km</t>
    </r>
    <r>
      <rPr>
        <vertAlign val="superscript"/>
        <sz val="12"/>
        <rFont val="ＭＳ 明朝"/>
        <family val="1"/>
      </rPr>
      <t>2</t>
    </r>
    <r>
      <rPr>
        <sz val="12"/>
        <rFont val="ＭＳ 明朝"/>
        <family val="1"/>
      </rPr>
      <t>)</t>
    </r>
  </si>
  <si>
    <t>世帯数</t>
  </si>
  <si>
    <t xml:space="preserve"> </t>
  </si>
  <si>
    <t>性 比</t>
  </si>
  <si>
    <t>全　　　市</t>
  </si>
  <si>
    <t>那珂南</t>
  </si>
  <si>
    <t>麦野</t>
  </si>
  <si>
    <t>板付</t>
  </si>
  <si>
    <t>那珂</t>
  </si>
  <si>
    <t>月隈</t>
  </si>
  <si>
    <t>席田</t>
  </si>
  <si>
    <t>堅粕・東光</t>
  </si>
  <si>
    <t>吉塚</t>
  </si>
  <si>
    <t>東吉塚</t>
  </si>
  <si>
    <t>千代</t>
  </si>
  <si>
    <t>御供所</t>
  </si>
  <si>
    <t>大浜</t>
  </si>
  <si>
    <t>奈良屋</t>
  </si>
  <si>
    <t>築港</t>
  </si>
  <si>
    <t>天神</t>
  </si>
  <si>
    <t>春吉</t>
  </si>
  <si>
    <t>清川</t>
  </si>
  <si>
    <t>白金・高砂</t>
  </si>
  <si>
    <t>平尾</t>
  </si>
  <si>
    <t>警固</t>
  </si>
  <si>
    <t>赤坂</t>
  </si>
  <si>
    <t>大名・舞鶴</t>
  </si>
  <si>
    <t>長浜・那の津</t>
  </si>
  <si>
    <t>港・大手門</t>
  </si>
  <si>
    <t>当仁・福浜</t>
  </si>
  <si>
    <t>南当仁</t>
  </si>
  <si>
    <t>草ヶ江</t>
  </si>
  <si>
    <t>笹丘</t>
  </si>
  <si>
    <t>小笹</t>
  </si>
  <si>
    <t>地行浜</t>
  </si>
  <si>
    <t>中　央　区</t>
  </si>
  <si>
    <t>平  　　 成 　　  12　　   年</t>
  </si>
  <si>
    <t>人    　　口</t>
  </si>
  <si>
    <t>宮竹</t>
  </si>
  <si>
    <t>曰佐</t>
  </si>
  <si>
    <t>弥永・警弥郷</t>
  </si>
  <si>
    <t>老司</t>
  </si>
  <si>
    <t>三宅</t>
  </si>
  <si>
    <t>若久</t>
  </si>
  <si>
    <t>南　　　区</t>
  </si>
  <si>
    <t>玉川</t>
  </si>
  <si>
    <t>大楠</t>
  </si>
  <si>
    <t>高宮・市崎</t>
  </si>
  <si>
    <t>長丘・平和</t>
  </si>
  <si>
    <t>長住</t>
  </si>
  <si>
    <t>花畑（西）</t>
  </si>
  <si>
    <t>花畑（南）</t>
  </si>
  <si>
    <t>花畑（東）</t>
  </si>
  <si>
    <t xml:space="preserve"> 注）平成７年の世帯数及び人口は，現在の市域に組替えたものである。</t>
  </si>
  <si>
    <t>城　南　区</t>
  </si>
  <si>
    <t>別府・鳥飼</t>
  </si>
  <si>
    <t>荒江・茶山</t>
  </si>
  <si>
    <t>田島・友丘</t>
  </si>
  <si>
    <t>樋井川</t>
  </si>
  <si>
    <t xml:space="preserve">片江（北）・堤  </t>
  </si>
  <si>
    <t>片江（南）・油山</t>
  </si>
  <si>
    <t>七隈</t>
  </si>
  <si>
    <t>百道・室見</t>
  </si>
  <si>
    <t>西新</t>
  </si>
  <si>
    <t>高取・城西</t>
  </si>
  <si>
    <t>早　良　区</t>
  </si>
  <si>
    <t>原（東）</t>
  </si>
  <si>
    <t>原（中央）</t>
  </si>
  <si>
    <t>原（北）</t>
  </si>
  <si>
    <t>原（南）</t>
  </si>
  <si>
    <t>飯倉・星の原</t>
  </si>
  <si>
    <t>賀茂・干隈</t>
  </si>
  <si>
    <t>野芥・西脇</t>
  </si>
  <si>
    <t>次郎丸・田（北）</t>
  </si>
  <si>
    <t>四箇・田（南）</t>
  </si>
  <si>
    <t>入部</t>
  </si>
  <si>
    <t>内野</t>
  </si>
  <si>
    <t>脇山</t>
  </si>
  <si>
    <t>百道浜</t>
  </si>
  <si>
    <t>西　　　区</t>
  </si>
  <si>
    <t>姪浜（東）</t>
  </si>
  <si>
    <t>姪浜（西）</t>
  </si>
  <si>
    <t>姪浜（南）</t>
  </si>
  <si>
    <t>下山門</t>
  </si>
  <si>
    <t>壱岐（北）</t>
  </si>
  <si>
    <t>壱岐（東）</t>
  </si>
  <si>
    <t>壱岐（西）</t>
  </si>
  <si>
    <t>金武</t>
  </si>
  <si>
    <t>今宿</t>
  </si>
  <si>
    <t>周船寺</t>
  </si>
  <si>
    <t>元岡</t>
  </si>
  <si>
    <t>今津</t>
  </si>
  <si>
    <t>北崎</t>
  </si>
  <si>
    <t>能古</t>
  </si>
  <si>
    <t>玄界・小呂</t>
  </si>
  <si>
    <t>愛宕浜</t>
  </si>
  <si>
    <t xml:space="preserve">   率（％）</t>
  </si>
  <si>
    <t>１ 世 帯
あたりの
人    員</t>
  </si>
  <si>
    <t>第1表　統計区別世帯数，男女別人口及び面積</t>
  </si>
  <si>
    <t>平成12年国勢調査　第１次基本集計結果　総人口・総世帯数　（総務省統計局）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</si>
</sst>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#,##0.0\ ;&quot;△ &quot;#,##0.0\ "/>
  </numFmts>
  <fonts count="42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vertAlign val="superscript"/>
      <sz val="12"/>
      <name val="ＭＳ 明朝"/>
      <family val="1"/>
    </font>
    <font>
      <b/>
      <sz val="18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3" fillId="0" borderId="0" xfId="48" applyFont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3" fillId="0" borderId="0" xfId="48" applyFont="1" applyBorder="1" applyAlignment="1">
      <alignment vertical="center"/>
    </xf>
    <xf numFmtId="40" fontId="3" fillId="0" borderId="0" xfId="48" applyNumberFormat="1" applyFont="1" applyBorder="1" applyAlignment="1">
      <alignment vertical="center"/>
    </xf>
    <xf numFmtId="176" fontId="3" fillId="0" borderId="0" xfId="48" applyNumberFormat="1" applyFont="1" applyBorder="1" applyAlignment="1">
      <alignment vertical="center"/>
    </xf>
    <xf numFmtId="177" fontId="3" fillId="0" borderId="0" xfId="48" applyNumberFormat="1" applyFont="1" applyBorder="1" applyAlignment="1">
      <alignment vertical="center"/>
    </xf>
    <xf numFmtId="178" fontId="3" fillId="0" borderId="0" xfId="48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4" fillId="0" borderId="0" xfId="48" applyFont="1" applyBorder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40" fontId="4" fillId="0" borderId="0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179" fontId="4" fillId="0" borderId="0" xfId="48" applyNumberFormat="1" applyFont="1" applyBorder="1" applyAlignment="1">
      <alignment vertical="center"/>
    </xf>
    <xf numFmtId="40" fontId="0" fillId="0" borderId="0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7" fontId="0" fillId="0" borderId="0" xfId="48" applyNumberFormat="1" applyFont="1" applyBorder="1" applyAlignment="1">
      <alignment vertical="center"/>
    </xf>
    <xf numFmtId="179" fontId="0" fillId="0" borderId="0" xfId="48" applyNumberFormat="1" applyFont="1" applyBorder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40" fontId="0" fillId="0" borderId="0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7" fontId="0" fillId="0" borderId="0" xfId="48" applyNumberFormat="1" applyFont="1" applyBorder="1" applyAlignment="1">
      <alignment vertical="center"/>
    </xf>
    <xf numFmtId="179" fontId="0" fillId="0" borderId="0" xfId="48" applyNumberFormat="1" applyFont="1" applyBorder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40" fontId="0" fillId="0" borderId="0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7" fontId="0" fillId="0" borderId="0" xfId="48" applyNumberFormat="1" applyFont="1" applyBorder="1" applyAlignment="1">
      <alignment vertical="center"/>
    </xf>
    <xf numFmtId="179" fontId="0" fillId="0" borderId="0" xfId="48" applyNumberFormat="1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6" fillId="0" borderId="0" xfId="48" applyFont="1" applyAlignment="1">
      <alignment vertical="center"/>
    </xf>
    <xf numFmtId="38" fontId="0" fillId="0" borderId="11" xfId="48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39"/>
  <sheetViews>
    <sheetView tabSelected="1" zoomScaleSheetLayoutView="50" zoomScalePageLayoutView="0" workbookViewId="0" topLeftCell="A1">
      <selection activeCell="A1" sqref="A1"/>
    </sheetView>
  </sheetViews>
  <sheetFormatPr defaultColWidth="8.796875" defaultRowHeight="14.25"/>
  <cols>
    <col min="1" max="1" width="5.59765625" style="4" customWidth="1"/>
    <col min="2" max="2" width="16.59765625" style="4" customWidth="1"/>
    <col min="3" max="3" width="10.59765625" style="1" customWidth="1"/>
    <col min="4" max="4" width="11.59765625" style="1" customWidth="1"/>
    <col min="5" max="5" width="10.59765625" style="1" customWidth="1"/>
    <col min="6" max="6" width="11.59765625" style="1" customWidth="1"/>
    <col min="7" max="8" width="10.59765625" style="1" customWidth="1"/>
    <col min="9" max="9" width="11.59765625" style="1" customWidth="1"/>
    <col min="10" max="11" width="10.59765625" style="1" customWidth="1"/>
    <col min="12" max="12" width="11.59765625" style="1" customWidth="1"/>
    <col min="13" max="15" width="10.59765625" style="1" customWidth="1"/>
    <col min="16" max="17" width="9" style="2" customWidth="1"/>
    <col min="18" max="31" width="9" style="1" customWidth="1"/>
    <col min="32" max="33" width="9" style="2" customWidth="1"/>
    <col min="34" max="48" width="9" style="1" customWidth="1"/>
    <col min="49" max="49" width="9" style="2" customWidth="1"/>
    <col min="50" max="16384" width="9" style="1" customWidth="1"/>
  </cols>
  <sheetData>
    <row r="1" ht="14.25">
      <c r="B1" s="74" t="s">
        <v>139</v>
      </c>
    </row>
    <row r="3" spans="1:49" ht="27" customHeight="1">
      <c r="A3" s="63" t="s">
        <v>138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49"/>
      <c r="Q3" s="49"/>
      <c r="R3" s="49"/>
      <c r="S3" s="49"/>
      <c r="T3" s="49"/>
      <c r="U3" s="49"/>
      <c r="AF3" s="1"/>
      <c r="AG3" s="1"/>
      <c r="AW3" s="1"/>
    </row>
    <row r="4" spans="16:49" ht="15" customHeight="1">
      <c r="P4" s="1"/>
      <c r="Q4" s="1"/>
      <c r="AF4" s="1"/>
      <c r="AG4" s="1"/>
      <c r="AW4" s="1"/>
    </row>
    <row r="5" spans="1:16" s="2" customFormat="1" ht="21.75" customHeight="1">
      <c r="A5" s="64" t="s">
        <v>3</v>
      </c>
      <c r="B5" s="65"/>
      <c r="C5" s="58" t="s">
        <v>4</v>
      </c>
      <c r="D5" s="62"/>
      <c r="E5" s="58" t="s">
        <v>76</v>
      </c>
      <c r="F5" s="59"/>
      <c r="G5" s="59"/>
      <c r="H5" s="59"/>
      <c r="I5" s="59"/>
      <c r="J5" s="59"/>
      <c r="K5" s="59"/>
      <c r="L5" s="62"/>
      <c r="M5" s="58" t="s">
        <v>2</v>
      </c>
      <c r="N5" s="59"/>
      <c r="O5" s="59"/>
      <c r="P5" s="48"/>
    </row>
    <row r="6" spans="1:16" s="2" customFormat="1" ht="21.75" customHeight="1">
      <c r="A6" s="66"/>
      <c r="B6" s="67"/>
      <c r="C6" s="60" t="s">
        <v>41</v>
      </c>
      <c r="D6" s="60" t="s">
        <v>6</v>
      </c>
      <c r="E6" s="60" t="s">
        <v>41</v>
      </c>
      <c r="F6" s="58" t="s">
        <v>77</v>
      </c>
      <c r="G6" s="59"/>
      <c r="H6" s="59"/>
      <c r="I6" s="70" t="s">
        <v>39</v>
      </c>
      <c r="J6" s="72" t="s">
        <v>137</v>
      </c>
      <c r="K6" s="60" t="s">
        <v>43</v>
      </c>
      <c r="L6" s="70" t="s">
        <v>40</v>
      </c>
      <c r="M6" s="60" t="s">
        <v>41</v>
      </c>
      <c r="N6" s="58" t="s">
        <v>5</v>
      </c>
      <c r="O6" s="59"/>
      <c r="P6" s="48"/>
    </row>
    <row r="7" spans="1:15" s="2" customFormat="1" ht="21.75" customHeight="1">
      <c r="A7" s="68"/>
      <c r="B7" s="69"/>
      <c r="C7" s="61"/>
      <c r="D7" s="61"/>
      <c r="E7" s="61"/>
      <c r="F7" s="19" t="s">
        <v>7</v>
      </c>
      <c r="G7" s="19" t="s">
        <v>0</v>
      </c>
      <c r="H7" s="18" t="s">
        <v>1</v>
      </c>
      <c r="I7" s="71"/>
      <c r="J7" s="73"/>
      <c r="K7" s="61"/>
      <c r="L7" s="71"/>
      <c r="M7" s="61"/>
      <c r="N7" s="19" t="s">
        <v>8</v>
      </c>
      <c r="O7" s="18" t="s">
        <v>136</v>
      </c>
    </row>
    <row r="8" spans="1:49" ht="11.25" customHeight="1">
      <c r="A8" s="3"/>
      <c r="B8" s="8"/>
      <c r="C8" s="9" t="s">
        <v>42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"/>
      <c r="Q8" s="1"/>
      <c r="AF8" s="1"/>
      <c r="AG8" s="1"/>
      <c r="AW8" s="1"/>
    </row>
    <row r="9" spans="1:15" s="5" customFormat="1" ht="30" customHeight="1">
      <c r="A9" s="54" t="s">
        <v>44</v>
      </c>
      <c r="B9" s="55"/>
      <c r="C9" s="20">
        <f aca="true" t="shared" si="0" ref="C9:H9">+C11+C34+C58+C76+C92+C102+C120</f>
        <v>544176</v>
      </c>
      <c r="D9" s="20">
        <f t="shared" si="0"/>
        <v>1284836</v>
      </c>
      <c r="E9" s="20">
        <f t="shared" si="0"/>
        <v>599989</v>
      </c>
      <c r="F9" s="20">
        <f t="shared" si="0"/>
        <v>1341470</v>
      </c>
      <c r="G9" s="20">
        <f t="shared" si="0"/>
        <v>647816</v>
      </c>
      <c r="H9" s="20">
        <f t="shared" si="0"/>
        <v>693654</v>
      </c>
      <c r="I9" s="25">
        <v>339.38</v>
      </c>
      <c r="J9" s="25">
        <f>+F9/E9</f>
        <v>2.2358243234459296</v>
      </c>
      <c r="K9" s="26">
        <f>+G9/H9*100</f>
        <v>93.39180628959106</v>
      </c>
      <c r="L9" s="20">
        <f>+F9/I9</f>
        <v>3952.707879073605</v>
      </c>
      <c r="M9" s="27">
        <f>+M11+M34+M58+M76+M92+M102+M120</f>
        <v>55813</v>
      </c>
      <c r="N9" s="27">
        <f>+N11+N34+N58+N76+N92+N102+N120</f>
        <v>56634</v>
      </c>
      <c r="O9" s="28">
        <f>+N9/D9*100</f>
        <v>4.40787773692518</v>
      </c>
    </row>
    <row r="10" spans="1:15" s="5" customFormat="1" ht="11.25" customHeight="1">
      <c r="A10" s="21"/>
      <c r="B10" s="22"/>
      <c r="C10" s="23"/>
      <c r="D10" s="23"/>
      <c r="E10" s="23"/>
      <c r="F10" s="23"/>
      <c r="G10" s="23"/>
      <c r="H10" s="23"/>
      <c r="I10" s="29"/>
      <c r="J10" s="29"/>
      <c r="K10" s="30"/>
      <c r="L10" s="23"/>
      <c r="M10" s="31"/>
      <c r="N10" s="31"/>
      <c r="O10" s="32"/>
    </row>
    <row r="11" spans="1:15" s="5" customFormat="1" ht="30" customHeight="1">
      <c r="A11" s="54" t="s">
        <v>9</v>
      </c>
      <c r="B11" s="55"/>
      <c r="C11" s="20">
        <f aca="true" t="shared" si="1" ref="C11:H11">SUM(C12:C32)</f>
        <v>107535</v>
      </c>
      <c r="D11" s="20">
        <f t="shared" si="1"/>
        <v>261541</v>
      </c>
      <c r="E11" s="20">
        <f t="shared" si="1"/>
        <v>116519</v>
      </c>
      <c r="F11" s="20">
        <f t="shared" si="1"/>
        <v>269307</v>
      </c>
      <c r="G11" s="20">
        <f t="shared" si="1"/>
        <v>135104</v>
      </c>
      <c r="H11" s="20">
        <f t="shared" si="1"/>
        <v>134203</v>
      </c>
      <c r="I11" s="25">
        <v>66.06</v>
      </c>
      <c r="J11" s="25">
        <f aca="true" t="shared" si="2" ref="J11:J32">+F11/E11</f>
        <v>2.3112711231644623</v>
      </c>
      <c r="K11" s="26">
        <f aca="true" t="shared" si="3" ref="K11:K32">+G11/H11*100</f>
        <v>100.67137098276491</v>
      </c>
      <c r="L11" s="20">
        <f aca="true" t="shared" si="4" ref="L11:L32">+F11/I11</f>
        <v>4076.7029972752043</v>
      </c>
      <c r="M11" s="27">
        <f>SUM(M12:M32)</f>
        <v>8984</v>
      </c>
      <c r="N11" s="27">
        <f>SUM(N12:N32)</f>
        <v>7766</v>
      </c>
      <c r="O11" s="28">
        <f aca="true" t="shared" si="5" ref="O11:O32">+N11/D11*100</f>
        <v>2.969324121265882</v>
      </c>
    </row>
    <row r="12" spans="1:15" s="5" customFormat="1" ht="30" customHeight="1">
      <c r="A12" s="21">
        <v>101</v>
      </c>
      <c r="B12" s="24" t="s">
        <v>10</v>
      </c>
      <c r="C12" s="23">
        <v>12941</v>
      </c>
      <c r="D12" s="23">
        <v>24645</v>
      </c>
      <c r="E12" s="23">
        <v>13453</v>
      </c>
      <c r="F12" s="23">
        <f>SUM(G12:H12)</f>
        <v>25155</v>
      </c>
      <c r="G12" s="23">
        <v>13121</v>
      </c>
      <c r="H12" s="23">
        <v>12034</v>
      </c>
      <c r="I12" s="29">
        <v>2.8</v>
      </c>
      <c r="J12" s="29">
        <f t="shared" si="2"/>
        <v>1.8698431576600014</v>
      </c>
      <c r="K12" s="30">
        <f t="shared" si="3"/>
        <v>109.03274056838956</v>
      </c>
      <c r="L12" s="23">
        <f t="shared" si="4"/>
        <v>8983.928571428572</v>
      </c>
      <c r="M12" s="31">
        <f aca="true" t="shared" si="6" ref="M12:M32">+E12-C12</f>
        <v>512</v>
      </c>
      <c r="N12" s="31">
        <f aca="true" t="shared" si="7" ref="N12:N32">+F12-D12</f>
        <v>510</v>
      </c>
      <c r="O12" s="32">
        <f t="shared" si="5"/>
        <v>2.069385270846013</v>
      </c>
    </row>
    <row r="13" spans="1:15" s="5" customFormat="1" ht="30" customHeight="1">
      <c r="A13" s="21">
        <v>102</v>
      </c>
      <c r="B13" s="24" t="s">
        <v>11</v>
      </c>
      <c r="C13" s="23">
        <v>424</v>
      </c>
      <c r="D13" s="23">
        <v>849</v>
      </c>
      <c r="E13" s="23">
        <v>339</v>
      </c>
      <c r="F13" s="23">
        <f aca="true" t="shared" si="8" ref="F13:F32">SUM(G13:H13)</f>
        <v>643</v>
      </c>
      <c r="G13" s="23">
        <v>353</v>
      </c>
      <c r="H13" s="23">
        <v>290</v>
      </c>
      <c r="I13" s="29">
        <v>3.05</v>
      </c>
      <c r="J13" s="29">
        <f t="shared" si="2"/>
        <v>1.896755162241888</v>
      </c>
      <c r="K13" s="30">
        <f t="shared" si="3"/>
        <v>121.72413793103449</v>
      </c>
      <c r="L13" s="23">
        <f t="shared" si="4"/>
        <v>210.81967213114754</v>
      </c>
      <c r="M13" s="31">
        <f t="shared" si="6"/>
        <v>-85</v>
      </c>
      <c r="N13" s="31">
        <f t="shared" si="7"/>
        <v>-206</v>
      </c>
      <c r="O13" s="32">
        <f t="shared" si="5"/>
        <v>-24.263839811542994</v>
      </c>
    </row>
    <row r="14" spans="1:15" s="5" customFormat="1" ht="30" customHeight="1">
      <c r="A14" s="21">
        <v>103</v>
      </c>
      <c r="B14" s="24" t="s">
        <v>12</v>
      </c>
      <c r="C14" s="23">
        <v>139</v>
      </c>
      <c r="D14" s="23">
        <v>207</v>
      </c>
      <c r="E14" s="23">
        <v>148</v>
      </c>
      <c r="F14" s="23">
        <f t="shared" si="8"/>
        <v>206</v>
      </c>
      <c r="G14" s="23">
        <v>76</v>
      </c>
      <c r="H14" s="23">
        <v>130</v>
      </c>
      <c r="I14" s="29">
        <v>0.88</v>
      </c>
      <c r="J14" s="29">
        <f t="shared" si="2"/>
        <v>1.3918918918918919</v>
      </c>
      <c r="K14" s="30">
        <f t="shared" si="3"/>
        <v>58.46153846153847</v>
      </c>
      <c r="L14" s="23">
        <f t="shared" si="4"/>
        <v>234.0909090909091</v>
      </c>
      <c r="M14" s="31">
        <f t="shared" si="6"/>
        <v>9</v>
      </c>
      <c r="N14" s="31">
        <f t="shared" si="7"/>
        <v>-1</v>
      </c>
      <c r="O14" s="32">
        <f t="shared" si="5"/>
        <v>-0.4830917874396135</v>
      </c>
    </row>
    <row r="15" spans="1:15" s="5" customFormat="1" ht="30" customHeight="1">
      <c r="A15" s="21">
        <v>104</v>
      </c>
      <c r="B15" s="24" t="s">
        <v>13</v>
      </c>
      <c r="C15" s="23">
        <v>4595</v>
      </c>
      <c r="D15" s="23">
        <v>8280</v>
      </c>
      <c r="E15" s="23">
        <v>4960</v>
      </c>
      <c r="F15" s="23">
        <f t="shared" si="8"/>
        <v>8213</v>
      </c>
      <c r="G15" s="23">
        <v>3982</v>
      </c>
      <c r="H15" s="23">
        <v>4231</v>
      </c>
      <c r="I15" s="29">
        <v>1.09</v>
      </c>
      <c r="J15" s="29">
        <f t="shared" si="2"/>
        <v>1.6558467741935483</v>
      </c>
      <c r="K15" s="30">
        <f t="shared" si="3"/>
        <v>94.11486646182935</v>
      </c>
      <c r="L15" s="23">
        <f t="shared" si="4"/>
        <v>7534.8623853211</v>
      </c>
      <c r="M15" s="31">
        <f t="shared" si="6"/>
        <v>365</v>
      </c>
      <c r="N15" s="31">
        <f t="shared" si="7"/>
        <v>-67</v>
      </c>
      <c r="O15" s="32">
        <f t="shared" si="5"/>
        <v>-0.8091787439613526</v>
      </c>
    </row>
    <row r="16" spans="1:15" s="5" customFormat="1" ht="30" customHeight="1">
      <c r="A16" s="21">
        <v>105</v>
      </c>
      <c r="B16" s="24" t="s">
        <v>14</v>
      </c>
      <c r="C16" s="23">
        <v>6393</v>
      </c>
      <c r="D16" s="23">
        <v>13293</v>
      </c>
      <c r="E16" s="23">
        <v>7111</v>
      </c>
      <c r="F16" s="23">
        <f t="shared" si="8"/>
        <v>14516</v>
      </c>
      <c r="G16" s="23">
        <v>8075</v>
      </c>
      <c r="H16" s="23">
        <v>6441</v>
      </c>
      <c r="I16" s="29">
        <v>2.24</v>
      </c>
      <c r="J16" s="29">
        <f t="shared" si="2"/>
        <v>2.0413443960061874</v>
      </c>
      <c r="K16" s="30">
        <f t="shared" si="3"/>
        <v>125.36873156342183</v>
      </c>
      <c r="L16" s="23">
        <f t="shared" si="4"/>
        <v>6480.357142857142</v>
      </c>
      <c r="M16" s="31">
        <f t="shared" si="6"/>
        <v>718</v>
      </c>
      <c r="N16" s="31">
        <f t="shared" si="7"/>
        <v>1223</v>
      </c>
      <c r="O16" s="32">
        <f t="shared" si="5"/>
        <v>9.200331001278869</v>
      </c>
    </row>
    <row r="17" spans="1:15" s="5" customFormat="1" ht="30" customHeight="1">
      <c r="A17" s="21">
        <v>106</v>
      </c>
      <c r="B17" s="24" t="s">
        <v>15</v>
      </c>
      <c r="C17" s="23">
        <v>4220</v>
      </c>
      <c r="D17" s="23">
        <v>8153</v>
      </c>
      <c r="E17" s="23">
        <v>4627</v>
      </c>
      <c r="F17" s="23">
        <f t="shared" si="8"/>
        <v>8721</v>
      </c>
      <c r="G17" s="23">
        <v>4987</v>
      </c>
      <c r="H17" s="23">
        <v>3734</v>
      </c>
      <c r="I17" s="29">
        <v>3.04</v>
      </c>
      <c r="J17" s="29">
        <f t="shared" si="2"/>
        <v>1.8848065701318348</v>
      </c>
      <c r="K17" s="30">
        <f t="shared" si="3"/>
        <v>133.55650776647028</v>
      </c>
      <c r="L17" s="23">
        <f t="shared" si="4"/>
        <v>2868.75</v>
      </c>
      <c r="M17" s="31">
        <f t="shared" si="6"/>
        <v>407</v>
      </c>
      <c r="N17" s="31">
        <f t="shared" si="7"/>
        <v>568</v>
      </c>
      <c r="O17" s="32">
        <f t="shared" si="5"/>
        <v>6.966760701582239</v>
      </c>
    </row>
    <row r="18" spans="1:15" s="5" customFormat="1" ht="30" customHeight="1">
      <c r="A18" s="21">
        <v>107</v>
      </c>
      <c r="B18" s="24" t="s">
        <v>16</v>
      </c>
      <c r="C18" s="23">
        <v>4070</v>
      </c>
      <c r="D18" s="23">
        <v>11090</v>
      </c>
      <c r="E18" s="23">
        <v>4509</v>
      </c>
      <c r="F18" s="23">
        <f t="shared" si="8"/>
        <v>11522</v>
      </c>
      <c r="G18" s="23">
        <v>5628</v>
      </c>
      <c r="H18" s="23">
        <v>5894</v>
      </c>
      <c r="I18" s="29">
        <v>1.58</v>
      </c>
      <c r="J18" s="29">
        <f t="shared" si="2"/>
        <v>2.555333776890663</v>
      </c>
      <c r="K18" s="30">
        <f t="shared" si="3"/>
        <v>95.48693586698337</v>
      </c>
      <c r="L18" s="23">
        <f t="shared" si="4"/>
        <v>7292.4050632911385</v>
      </c>
      <c r="M18" s="31">
        <f t="shared" si="6"/>
        <v>439</v>
      </c>
      <c r="N18" s="31">
        <f t="shared" si="7"/>
        <v>432</v>
      </c>
      <c r="O18" s="32">
        <f t="shared" si="5"/>
        <v>3.8954012623985577</v>
      </c>
    </row>
    <row r="19" spans="1:15" s="5" customFormat="1" ht="30" customHeight="1">
      <c r="A19" s="21">
        <v>108</v>
      </c>
      <c r="B19" s="24" t="s">
        <v>17</v>
      </c>
      <c r="C19" s="23">
        <v>4381</v>
      </c>
      <c r="D19" s="23">
        <v>14682</v>
      </c>
      <c r="E19" s="23">
        <v>4806</v>
      </c>
      <c r="F19" s="23">
        <f t="shared" si="8"/>
        <v>15232</v>
      </c>
      <c r="G19" s="23">
        <v>7070</v>
      </c>
      <c r="H19" s="23">
        <v>8162</v>
      </c>
      <c r="I19" s="29">
        <v>5.97</v>
      </c>
      <c r="J19" s="29">
        <f t="shared" si="2"/>
        <v>3.169371618809821</v>
      </c>
      <c r="K19" s="30">
        <f t="shared" si="3"/>
        <v>86.62092624356775</v>
      </c>
      <c r="L19" s="23">
        <f t="shared" si="4"/>
        <v>2551.42378559464</v>
      </c>
      <c r="M19" s="31">
        <f t="shared" si="6"/>
        <v>425</v>
      </c>
      <c r="N19" s="31">
        <f t="shared" si="7"/>
        <v>550</v>
      </c>
      <c r="O19" s="32">
        <f t="shared" si="5"/>
        <v>3.7460836398310855</v>
      </c>
    </row>
    <row r="20" spans="1:15" s="5" customFormat="1" ht="30" customHeight="1">
      <c r="A20" s="21">
        <v>109</v>
      </c>
      <c r="B20" s="24" t="s">
        <v>18</v>
      </c>
      <c r="C20" s="23">
        <v>4386</v>
      </c>
      <c r="D20" s="23">
        <v>12137</v>
      </c>
      <c r="E20" s="23">
        <v>4611</v>
      </c>
      <c r="F20" s="23">
        <f t="shared" si="8"/>
        <v>12079</v>
      </c>
      <c r="G20" s="23">
        <v>5876</v>
      </c>
      <c r="H20" s="23">
        <v>6203</v>
      </c>
      <c r="I20" s="29">
        <v>1.35</v>
      </c>
      <c r="J20" s="29">
        <f t="shared" si="2"/>
        <v>2.6196052916937758</v>
      </c>
      <c r="K20" s="30">
        <f t="shared" si="3"/>
        <v>94.72835724649363</v>
      </c>
      <c r="L20" s="23">
        <f t="shared" si="4"/>
        <v>8947.407407407407</v>
      </c>
      <c r="M20" s="31">
        <f t="shared" si="6"/>
        <v>225</v>
      </c>
      <c r="N20" s="31">
        <f t="shared" si="7"/>
        <v>-58</v>
      </c>
      <c r="O20" s="32">
        <f t="shared" si="5"/>
        <v>-0.4778775644722749</v>
      </c>
    </row>
    <row r="21" spans="1:15" s="5" customFormat="1" ht="30" customHeight="1">
      <c r="A21" s="21">
        <v>110</v>
      </c>
      <c r="B21" s="24" t="s">
        <v>19</v>
      </c>
      <c r="C21" s="23">
        <v>3540</v>
      </c>
      <c r="D21" s="23">
        <v>9787</v>
      </c>
      <c r="E21" s="23">
        <v>3962</v>
      </c>
      <c r="F21" s="23">
        <f t="shared" si="8"/>
        <v>10285</v>
      </c>
      <c r="G21" s="23">
        <v>4990</v>
      </c>
      <c r="H21" s="23">
        <v>5295</v>
      </c>
      <c r="I21" s="29">
        <v>1.04</v>
      </c>
      <c r="J21" s="29">
        <f t="shared" si="2"/>
        <v>2.5959111559818275</v>
      </c>
      <c r="K21" s="30">
        <f t="shared" si="3"/>
        <v>94.23984891406988</v>
      </c>
      <c r="L21" s="23">
        <f t="shared" si="4"/>
        <v>9889.423076923076</v>
      </c>
      <c r="M21" s="31">
        <f t="shared" si="6"/>
        <v>422</v>
      </c>
      <c r="N21" s="31">
        <f t="shared" si="7"/>
        <v>498</v>
      </c>
      <c r="O21" s="32">
        <f t="shared" si="5"/>
        <v>5.088382548278329</v>
      </c>
    </row>
    <row r="22" spans="1:15" s="5" customFormat="1" ht="30" customHeight="1">
      <c r="A22" s="21">
        <v>111</v>
      </c>
      <c r="B22" s="24" t="s">
        <v>20</v>
      </c>
      <c r="C22" s="23">
        <v>4778</v>
      </c>
      <c r="D22" s="23">
        <v>12164</v>
      </c>
      <c r="E22" s="23">
        <v>5052</v>
      </c>
      <c r="F22" s="23">
        <f t="shared" si="8"/>
        <v>12464</v>
      </c>
      <c r="G22" s="23">
        <v>6295</v>
      </c>
      <c r="H22" s="23">
        <v>6169</v>
      </c>
      <c r="I22" s="29">
        <v>2.03</v>
      </c>
      <c r="J22" s="29">
        <f t="shared" si="2"/>
        <v>2.4671417260490895</v>
      </c>
      <c r="K22" s="30">
        <f t="shared" si="3"/>
        <v>102.04247041659913</v>
      </c>
      <c r="L22" s="23">
        <f t="shared" si="4"/>
        <v>6139.901477832513</v>
      </c>
      <c r="M22" s="31">
        <f t="shared" si="6"/>
        <v>274</v>
      </c>
      <c r="N22" s="31">
        <f t="shared" si="7"/>
        <v>300</v>
      </c>
      <c r="O22" s="32">
        <f t="shared" si="5"/>
        <v>2.4662939822426835</v>
      </c>
    </row>
    <row r="23" spans="1:15" s="5" customFormat="1" ht="30" customHeight="1">
      <c r="A23" s="21">
        <v>112</v>
      </c>
      <c r="B23" s="24" t="s">
        <v>21</v>
      </c>
      <c r="C23" s="23">
        <v>5494</v>
      </c>
      <c r="D23" s="23">
        <v>13522</v>
      </c>
      <c r="E23" s="23">
        <v>4738</v>
      </c>
      <c r="F23" s="23">
        <f t="shared" si="8"/>
        <v>11011</v>
      </c>
      <c r="G23" s="23">
        <v>5287</v>
      </c>
      <c r="H23" s="23">
        <v>5724</v>
      </c>
      <c r="I23" s="29">
        <v>1.22</v>
      </c>
      <c r="J23" s="29">
        <f t="shared" si="2"/>
        <v>2.323976361333896</v>
      </c>
      <c r="K23" s="30">
        <f t="shared" si="3"/>
        <v>92.3654786862334</v>
      </c>
      <c r="L23" s="23">
        <f t="shared" si="4"/>
        <v>9025.409836065573</v>
      </c>
      <c r="M23" s="31">
        <f t="shared" si="6"/>
        <v>-756</v>
      </c>
      <c r="N23" s="31">
        <f t="shared" si="7"/>
        <v>-2511</v>
      </c>
      <c r="O23" s="32">
        <f t="shared" si="5"/>
        <v>-18.56973820440763</v>
      </c>
    </row>
    <row r="24" spans="1:15" s="5" customFormat="1" ht="30" customHeight="1">
      <c r="A24" s="21">
        <v>113</v>
      </c>
      <c r="B24" s="24" t="s">
        <v>22</v>
      </c>
      <c r="C24" s="23">
        <v>4802</v>
      </c>
      <c r="D24" s="23">
        <v>13521</v>
      </c>
      <c r="E24" s="23">
        <v>5131</v>
      </c>
      <c r="F24" s="23">
        <f t="shared" si="8"/>
        <v>13743</v>
      </c>
      <c r="G24" s="23">
        <v>6621</v>
      </c>
      <c r="H24" s="23">
        <v>7122</v>
      </c>
      <c r="I24" s="29">
        <v>4.87</v>
      </c>
      <c r="J24" s="29">
        <f t="shared" si="2"/>
        <v>2.6784252582342623</v>
      </c>
      <c r="K24" s="30">
        <f t="shared" si="3"/>
        <v>92.96545914069083</v>
      </c>
      <c r="L24" s="23">
        <f t="shared" si="4"/>
        <v>2821.971252566735</v>
      </c>
      <c r="M24" s="31">
        <f t="shared" si="6"/>
        <v>329</v>
      </c>
      <c r="N24" s="31">
        <f t="shared" si="7"/>
        <v>222</v>
      </c>
      <c r="O24" s="32">
        <f t="shared" si="5"/>
        <v>1.6418903927224318</v>
      </c>
    </row>
    <row r="25" spans="1:15" s="5" customFormat="1" ht="30" customHeight="1">
      <c r="A25" s="21">
        <v>114</v>
      </c>
      <c r="B25" s="24" t="s">
        <v>23</v>
      </c>
      <c r="C25" s="23">
        <v>10588</v>
      </c>
      <c r="D25" s="23">
        <v>22371</v>
      </c>
      <c r="E25" s="23">
        <v>11844</v>
      </c>
      <c r="F25" s="23">
        <f t="shared" si="8"/>
        <v>23505</v>
      </c>
      <c r="G25" s="23">
        <v>12357</v>
      </c>
      <c r="H25" s="23">
        <v>11148</v>
      </c>
      <c r="I25" s="29">
        <v>4.43</v>
      </c>
      <c r="J25" s="29">
        <f t="shared" si="2"/>
        <v>1.984549138804458</v>
      </c>
      <c r="K25" s="30">
        <f t="shared" si="3"/>
        <v>110.84499461786868</v>
      </c>
      <c r="L25" s="23">
        <f t="shared" si="4"/>
        <v>5305.8690744921</v>
      </c>
      <c r="M25" s="31">
        <f t="shared" si="6"/>
        <v>1256</v>
      </c>
      <c r="N25" s="31">
        <f t="shared" si="7"/>
        <v>1134</v>
      </c>
      <c r="O25" s="32">
        <f t="shared" si="5"/>
        <v>5.069062625720799</v>
      </c>
    </row>
    <row r="26" spans="1:15" s="5" customFormat="1" ht="30" customHeight="1">
      <c r="A26" s="21">
        <v>115</v>
      </c>
      <c r="B26" s="24" t="s">
        <v>24</v>
      </c>
      <c r="C26" s="23">
        <v>8414</v>
      </c>
      <c r="D26" s="23">
        <v>17244</v>
      </c>
      <c r="E26" s="23">
        <v>9209</v>
      </c>
      <c r="F26" s="23">
        <f t="shared" si="8"/>
        <v>17677</v>
      </c>
      <c r="G26" s="23">
        <v>9227</v>
      </c>
      <c r="H26" s="23">
        <v>8450</v>
      </c>
      <c r="I26" s="29">
        <v>2.85</v>
      </c>
      <c r="J26" s="29">
        <f t="shared" si="2"/>
        <v>1.9195352372678902</v>
      </c>
      <c r="K26" s="30">
        <f t="shared" si="3"/>
        <v>109.19526627218934</v>
      </c>
      <c r="L26" s="23">
        <f t="shared" si="4"/>
        <v>6202.456140350877</v>
      </c>
      <c r="M26" s="31">
        <f t="shared" si="6"/>
        <v>795</v>
      </c>
      <c r="N26" s="31">
        <f t="shared" si="7"/>
        <v>433</v>
      </c>
      <c r="O26" s="32">
        <f t="shared" si="5"/>
        <v>2.5110183252145672</v>
      </c>
    </row>
    <row r="27" spans="1:15" s="5" customFormat="1" ht="30" customHeight="1">
      <c r="A27" s="21">
        <v>116</v>
      </c>
      <c r="B27" s="24" t="s">
        <v>25</v>
      </c>
      <c r="C27" s="23">
        <v>6978</v>
      </c>
      <c r="D27" s="23">
        <v>16793</v>
      </c>
      <c r="E27" s="23">
        <v>8098</v>
      </c>
      <c r="F27" s="23">
        <f t="shared" si="8"/>
        <v>18717</v>
      </c>
      <c r="G27" s="23">
        <v>9827</v>
      </c>
      <c r="H27" s="23">
        <v>8890</v>
      </c>
      <c r="I27" s="29">
        <v>3.3</v>
      </c>
      <c r="J27" s="29">
        <f t="shared" si="2"/>
        <v>2.311311434922203</v>
      </c>
      <c r="K27" s="30">
        <f t="shared" si="3"/>
        <v>110.53993250843645</v>
      </c>
      <c r="L27" s="23">
        <f t="shared" si="4"/>
        <v>5671.818181818182</v>
      </c>
      <c r="M27" s="31">
        <f t="shared" si="6"/>
        <v>1120</v>
      </c>
      <c r="N27" s="31">
        <f t="shared" si="7"/>
        <v>1924</v>
      </c>
      <c r="O27" s="32">
        <f t="shared" si="5"/>
        <v>11.457154766867147</v>
      </c>
    </row>
    <row r="28" spans="1:15" s="5" customFormat="1" ht="30" customHeight="1">
      <c r="A28" s="21">
        <v>117</v>
      </c>
      <c r="B28" s="24" t="s">
        <v>26</v>
      </c>
      <c r="C28" s="23">
        <v>6169</v>
      </c>
      <c r="D28" s="23">
        <v>16582</v>
      </c>
      <c r="E28" s="23">
        <v>6838</v>
      </c>
      <c r="F28" s="23">
        <f t="shared" si="8"/>
        <v>17345</v>
      </c>
      <c r="G28" s="23">
        <v>8515</v>
      </c>
      <c r="H28" s="23">
        <v>8830</v>
      </c>
      <c r="I28" s="29">
        <v>2.45</v>
      </c>
      <c r="J28" s="29">
        <f t="shared" si="2"/>
        <v>2.536560397777128</v>
      </c>
      <c r="K28" s="30">
        <f t="shared" si="3"/>
        <v>96.4326160815402</v>
      </c>
      <c r="L28" s="23">
        <f t="shared" si="4"/>
        <v>7079.591836734693</v>
      </c>
      <c r="M28" s="31">
        <f t="shared" si="6"/>
        <v>669</v>
      </c>
      <c r="N28" s="31">
        <f t="shared" si="7"/>
        <v>763</v>
      </c>
      <c r="O28" s="32">
        <f t="shared" si="5"/>
        <v>4.60137498492341</v>
      </c>
    </row>
    <row r="29" spans="1:15" s="5" customFormat="1" ht="30" customHeight="1">
      <c r="A29" s="21">
        <v>118</v>
      </c>
      <c r="B29" s="24" t="s">
        <v>27</v>
      </c>
      <c r="C29" s="23">
        <v>6647</v>
      </c>
      <c r="D29" s="23">
        <v>21157</v>
      </c>
      <c r="E29" s="23">
        <v>7954</v>
      </c>
      <c r="F29" s="23">
        <f t="shared" si="8"/>
        <v>23023</v>
      </c>
      <c r="G29" s="23">
        <v>10913</v>
      </c>
      <c r="H29" s="23">
        <v>12110</v>
      </c>
      <c r="I29" s="29">
        <v>6.74</v>
      </c>
      <c r="J29" s="29">
        <f t="shared" si="2"/>
        <v>2.894518481267287</v>
      </c>
      <c r="K29" s="30">
        <f t="shared" si="3"/>
        <v>90.11560693641619</v>
      </c>
      <c r="L29" s="23">
        <f t="shared" si="4"/>
        <v>3415.8753709198813</v>
      </c>
      <c r="M29" s="31">
        <f t="shared" si="6"/>
        <v>1307</v>
      </c>
      <c r="N29" s="31">
        <f t="shared" si="7"/>
        <v>1866</v>
      </c>
      <c r="O29" s="32">
        <f t="shared" si="5"/>
        <v>8.819775960674955</v>
      </c>
    </row>
    <row r="30" spans="1:15" s="5" customFormat="1" ht="30" customHeight="1">
      <c r="A30" s="21">
        <v>119</v>
      </c>
      <c r="B30" s="24" t="s">
        <v>28</v>
      </c>
      <c r="C30" s="23">
        <v>1697</v>
      </c>
      <c r="D30" s="23">
        <v>4783</v>
      </c>
      <c r="E30" s="23">
        <v>1800</v>
      </c>
      <c r="F30" s="23">
        <f t="shared" si="8"/>
        <v>4942</v>
      </c>
      <c r="G30" s="23">
        <v>2291</v>
      </c>
      <c r="H30" s="23">
        <v>2651</v>
      </c>
      <c r="I30" s="29">
        <v>5.77</v>
      </c>
      <c r="J30" s="29">
        <f t="shared" si="2"/>
        <v>2.7455555555555557</v>
      </c>
      <c r="K30" s="30">
        <f t="shared" si="3"/>
        <v>86.42021878536401</v>
      </c>
      <c r="L30" s="23">
        <f t="shared" si="4"/>
        <v>856.4991334488735</v>
      </c>
      <c r="M30" s="31">
        <f t="shared" si="6"/>
        <v>103</v>
      </c>
      <c r="N30" s="31">
        <f t="shared" si="7"/>
        <v>159</v>
      </c>
      <c r="O30" s="32">
        <f t="shared" si="5"/>
        <v>3.3242734685343924</v>
      </c>
    </row>
    <row r="31" spans="1:15" s="5" customFormat="1" ht="30" customHeight="1">
      <c r="A31" s="21">
        <v>120</v>
      </c>
      <c r="B31" s="24" t="s">
        <v>29</v>
      </c>
      <c r="C31" s="23">
        <v>762</v>
      </c>
      <c r="D31" s="23">
        <v>2555</v>
      </c>
      <c r="E31" s="23">
        <v>732</v>
      </c>
      <c r="F31" s="23">
        <f t="shared" si="8"/>
        <v>2316</v>
      </c>
      <c r="G31" s="23">
        <v>1080</v>
      </c>
      <c r="H31" s="23">
        <v>1236</v>
      </c>
      <c r="I31" s="29">
        <v>5.82</v>
      </c>
      <c r="J31" s="29">
        <f t="shared" si="2"/>
        <v>3.1639344262295084</v>
      </c>
      <c r="K31" s="30">
        <f t="shared" si="3"/>
        <v>87.37864077669903</v>
      </c>
      <c r="L31" s="23">
        <f t="shared" si="4"/>
        <v>397.9381443298969</v>
      </c>
      <c r="M31" s="31">
        <f t="shared" si="6"/>
        <v>-30</v>
      </c>
      <c r="N31" s="31">
        <f t="shared" si="7"/>
        <v>-239</v>
      </c>
      <c r="O31" s="32">
        <f t="shared" si="5"/>
        <v>-9.354207436399218</v>
      </c>
    </row>
    <row r="32" spans="1:15" s="5" customFormat="1" ht="30" customHeight="1">
      <c r="A32" s="21">
        <v>121</v>
      </c>
      <c r="B32" s="24" t="s">
        <v>30</v>
      </c>
      <c r="C32" s="23">
        <v>6117</v>
      </c>
      <c r="D32" s="23">
        <v>17726</v>
      </c>
      <c r="E32" s="23">
        <v>6597</v>
      </c>
      <c r="F32" s="23">
        <f t="shared" si="8"/>
        <v>17992</v>
      </c>
      <c r="G32" s="23">
        <v>8533</v>
      </c>
      <c r="H32" s="23">
        <v>9459</v>
      </c>
      <c r="I32" s="29">
        <v>3.55</v>
      </c>
      <c r="J32" s="29">
        <f t="shared" si="2"/>
        <v>2.7273002880097015</v>
      </c>
      <c r="K32" s="30">
        <f t="shared" si="3"/>
        <v>90.21038164710858</v>
      </c>
      <c r="L32" s="23">
        <f t="shared" si="4"/>
        <v>5068.169014084508</v>
      </c>
      <c r="M32" s="31">
        <f t="shared" si="6"/>
        <v>480</v>
      </c>
      <c r="N32" s="31">
        <f t="shared" si="7"/>
        <v>266</v>
      </c>
      <c r="O32" s="32">
        <f t="shared" si="5"/>
        <v>1.5006205573733498</v>
      </c>
    </row>
    <row r="33" spans="1:15" s="5" customFormat="1" ht="11.25" customHeight="1">
      <c r="A33" s="21"/>
      <c r="B33" s="22"/>
      <c r="C33" s="23"/>
      <c r="D33" s="23"/>
      <c r="E33" s="23"/>
      <c r="F33" s="23"/>
      <c r="G33" s="23"/>
      <c r="H33" s="23"/>
      <c r="I33" s="29"/>
      <c r="J33" s="29"/>
      <c r="K33" s="30"/>
      <c r="L33" s="23"/>
      <c r="M33" s="31"/>
      <c r="N33" s="31"/>
      <c r="O33" s="32"/>
    </row>
    <row r="34" spans="1:15" s="5" customFormat="1" ht="30" customHeight="1">
      <c r="A34" s="54" t="s">
        <v>31</v>
      </c>
      <c r="B34" s="55"/>
      <c r="C34" s="20">
        <f aca="true" t="shared" si="9" ref="C34:H34">SUM(C35:C41,C42:C56)</f>
        <v>80231</v>
      </c>
      <c r="D34" s="20">
        <f t="shared" si="9"/>
        <v>169337</v>
      </c>
      <c r="E34" s="20">
        <f t="shared" si="9"/>
        <v>91266</v>
      </c>
      <c r="F34" s="20">
        <f t="shared" si="9"/>
        <v>180722</v>
      </c>
      <c r="G34" s="20">
        <f t="shared" si="9"/>
        <v>89646</v>
      </c>
      <c r="H34" s="20">
        <f t="shared" si="9"/>
        <v>91076</v>
      </c>
      <c r="I34" s="25">
        <v>31.47</v>
      </c>
      <c r="J34" s="25">
        <f aca="true" t="shared" si="10" ref="J34:J41">+F34/E34</f>
        <v>1.980167860977801</v>
      </c>
      <c r="K34" s="26">
        <f aca="true" t="shared" si="11" ref="K34:K41">+G34/H34*100</f>
        <v>98.429882735298</v>
      </c>
      <c r="L34" s="20">
        <f aca="true" t="shared" si="12" ref="L34:L51">+F34/I34</f>
        <v>5742.675564029234</v>
      </c>
      <c r="M34" s="27">
        <f>SUM(M35:M41,M42:M56)</f>
        <v>11035</v>
      </c>
      <c r="N34" s="27">
        <f>SUM(N35:N41,N42:N56)</f>
        <v>11385</v>
      </c>
      <c r="O34" s="28">
        <f aca="true" t="shared" si="13" ref="O34:O51">+N34/D34*100</f>
        <v>6.723279614024105</v>
      </c>
    </row>
    <row r="35" spans="1:15" s="5" customFormat="1" ht="30" customHeight="1">
      <c r="A35" s="21">
        <v>201</v>
      </c>
      <c r="B35" s="24" t="s">
        <v>32</v>
      </c>
      <c r="C35" s="23">
        <v>1382</v>
      </c>
      <c r="D35" s="23">
        <v>2193</v>
      </c>
      <c r="E35" s="23">
        <v>1469</v>
      </c>
      <c r="F35" s="23">
        <f aca="true" t="shared" si="14" ref="F35:F51">SUM(G35:H35)</f>
        <v>2098</v>
      </c>
      <c r="G35" s="23">
        <v>1095</v>
      </c>
      <c r="H35" s="23">
        <v>1003</v>
      </c>
      <c r="I35" s="29">
        <v>0.68</v>
      </c>
      <c r="J35" s="29">
        <f t="shared" si="10"/>
        <v>1.4281824370319947</v>
      </c>
      <c r="K35" s="30">
        <f t="shared" si="11"/>
        <v>109.17248255234297</v>
      </c>
      <c r="L35" s="23">
        <f t="shared" si="12"/>
        <v>3085.2941176470586</v>
      </c>
      <c r="M35" s="31">
        <f aca="true" t="shared" si="15" ref="M35:M41">+E35-C35</f>
        <v>87</v>
      </c>
      <c r="N35" s="31">
        <f aca="true" t="shared" si="16" ref="N35:N41">+F35-D35</f>
        <v>-95</v>
      </c>
      <c r="O35" s="32">
        <f t="shared" si="13"/>
        <v>-4.331965344277246</v>
      </c>
    </row>
    <row r="36" spans="1:15" s="5" customFormat="1" ht="30" customHeight="1">
      <c r="A36" s="21">
        <v>202</v>
      </c>
      <c r="B36" s="24" t="s">
        <v>33</v>
      </c>
      <c r="C36" s="23">
        <v>2614</v>
      </c>
      <c r="D36" s="23">
        <v>4085</v>
      </c>
      <c r="E36" s="23">
        <v>3423</v>
      </c>
      <c r="F36" s="23">
        <f t="shared" si="14"/>
        <v>5071</v>
      </c>
      <c r="G36" s="23">
        <v>2599</v>
      </c>
      <c r="H36" s="23">
        <v>2472</v>
      </c>
      <c r="I36" s="29">
        <v>0.51</v>
      </c>
      <c r="J36" s="29">
        <f t="shared" si="10"/>
        <v>1.4814490213263218</v>
      </c>
      <c r="K36" s="30">
        <f t="shared" si="11"/>
        <v>105.13754045307444</v>
      </c>
      <c r="L36" s="23">
        <f t="shared" si="12"/>
        <v>9943.13725490196</v>
      </c>
      <c r="M36" s="31">
        <f t="shared" si="15"/>
        <v>809</v>
      </c>
      <c r="N36" s="31">
        <f t="shared" si="16"/>
        <v>986</v>
      </c>
      <c r="O36" s="32">
        <f t="shared" si="13"/>
        <v>24.137086903304773</v>
      </c>
    </row>
    <row r="37" spans="1:15" s="5" customFormat="1" ht="30" customHeight="1">
      <c r="A37" s="21">
        <v>203</v>
      </c>
      <c r="B37" s="24" t="s">
        <v>34</v>
      </c>
      <c r="C37" s="23">
        <v>1426</v>
      </c>
      <c r="D37" s="23">
        <v>2066</v>
      </c>
      <c r="E37" s="23">
        <v>1411</v>
      </c>
      <c r="F37" s="23">
        <f t="shared" si="14"/>
        <v>2062</v>
      </c>
      <c r="G37" s="23">
        <v>1070</v>
      </c>
      <c r="H37" s="23">
        <v>992</v>
      </c>
      <c r="I37" s="29">
        <v>0.43</v>
      </c>
      <c r="J37" s="29">
        <f t="shared" si="10"/>
        <v>1.4613749114103474</v>
      </c>
      <c r="K37" s="30">
        <f t="shared" si="11"/>
        <v>107.86290322580645</v>
      </c>
      <c r="L37" s="23">
        <f t="shared" si="12"/>
        <v>4795.3488372093025</v>
      </c>
      <c r="M37" s="31">
        <f t="shared" si="15"/>
        <v>-15</v>
      </c>
      <c r="N37" s="31">
        <f t="shared" si="16"/>
        <v>-4</v>
      </c>
      <c r="O37" s="32">
        <f t="shared" si="13"/>
        <v>-0.1936108422071636</v>
      </c>
    </row>
    <row r="38" spans="1:15" s="5" customFormat="1" ht="30" customHeight="1">
      <c r="A38" s="21">
        <v>204</v>
      </c>
      <c r="B38" s="24" t="s">
        <v>35</v>
      </c>
      <c r="C38" s="23">
        <v>5206</v>
      </c>
      <c r="D38" s="23">
        <v>9135</v>
      </c>
      <c r="E38" s="23">
        <v>6278</v>
      </c>
      <c r="F38" s="23">
        <f t="shared" si="14"/>
        <v>10300</v>
      </c>
      <c r="G38" s="23">
        <v>5520</v>
      </c>
      <c r="H38" s="23">
        <v>4780</v>
      </c>
      <c r="I38" s="29">
        <v>0.96</v>
      </c>
      <c r="J38" s="29">
        <f t="shared" si="10"/>
        <v>1.6406498884995222</v>
      </c>
      <c r="K38" s="30">
        <f t="shared" si="11"/>
        <v>115.48117154811715</v>
      </c>
      <c r="L38" s="23">
        <f t="shared" si="12"/>
        <v>10729.166666666668</v>
      </c>
      <c r="M38" s="31">
        <f t="shared" si="15"/>
        <v>1072</v>
      </c>
      <c r="N38" s="31">
        <f t="shared" si="16"/>
        <v>1165</v>
      </c>
      <c r="O38" s="32">
        <f t="shared" si="13"/>
        <v>12.753147235905857</v>
      </c>
    </row>
    <row r="39" spans="1:15" s="5" customFormat="1" ht="30" customHeight="1">
      <c r="A39" s="21">
        <v>205</v>
      </c>
      <c r="B39" s="24" t="s">
        <v>36</v>
      </c>
      <c r="C39" s="23">
        <v>3869</v>
      </c>
      <c r="D39" s="23">
        <v>6663</v>
      </c>
      <c r="E39" s="23">
        <v>5947</v>
      </c>
      <c r="F39" s="23">
        <f t="shared" si="14"/>
        <v>9473</v>
      </c>
      <c r="G39" s="23">
        <v>4699</v>
      </c>
      <c r="H39" s="23">
        <v>4774</v>
      </c>
      <c r="I39" s="29">
        <v>0.6</v>
      </c>
      <c r="J39" s="29">
        <f t="shared" si="10"/>
        <v>1.5929039852026232</v>
      </c>
      <c r="K39" s="30">
        <f t="shared" si="11"/>
        <v>98.42899036447423</v>
      </c>
      <c r="L39" s="23">
        <f t="shared" si="12"/>
        <v>15788.333333333334</v>
      </c>
      <c r="M39" s="31">
        <f t="shared" si="15"/>
        <v>2078</v>
      </c>
      <c r="N39" s="31">
        <f t="shared" si="16"/>
        <v>2810</v>
      </c>
      <c r="O39" s="32">
        <f t="shared" si="13"/>
        <v>42.17319525739157</v>
      </c>
    </row>
    <row r="40" spans="1:15" s="5" customFormat="1" ht="30" customHeight="1">
      <c r="A40" s="21">
        <v>206</v>
      </c>
      <c r="B40" s="24" t="s">
        <v>37</v>
      </c>
      <c r="C40" s="23">
        <v>3610</v>
      </c>
      <c r="D40" s="23">
        <v>6042</v>
      </c>
      <c r="E40" s="23">
        <v>3776</v>
      </c>
      <c r="F40" s="23">
        <f t="shared" si="14"/>
        <v>6070</v>
      </c>
      <c r="G40" s="23">
        <v>2767</v>
      </c>
      <c r="H40" s="23">
        <v>3303</v>
      </c>
      <c r="I40" s="29">
        <v>0.55</v>
      </c>
      <c r="J40" s="29">
        <f t="shared" si="10"/>
        <v>1.607521186440678</v>
      </c>
      <c r="K40" s="30">
        <f t="shared" si="11"/>
        <v>83.77232818649712</v>
      </c>
      <c r="L40" s="23">
        <f t="shared" si="12"/>
        <v>11036.363636363636</v>
      </c>
      <c r="M40" s="31">
        <f t="shared" si="15"/>
        <v>166</v>
      </c>
      <c r="N40" s="31">
        <f t="shared" si="16"/>
        <v>28</v>
      </c>
      <c r="O40" s="32">
        <f t="shared" si="13"/>
        <v>0.4634227077126779</v>
      </c>
    </row>
    <row r="41" spans="1:15" s="5" customFormat="1" ht="30" customHeight="1">
      <c r="A41" s="21">
        <v>207</v>
      </c>
      <c r="B41" s="24" t="s">
        <v>38</v>
      </c>
      <c r="C41" s="23">
        <v>1885</v>
      </c>
      <c r="D41" s="23">
        <v>3306</v>
      </c>
      <c r="E41" s="23">
        <v>2004</v>
      </c>
      <c r="F41" s="23">
        <f t="shared" si="14"/>
        <v>3328</v>
      </c>
      <c r="G41" s="23">
        <v>1466</v>
      </c>
      <c r="H41" s="23">
        <v>1862</v>
      </c>
      <c r="I41" s="29">
        <v>0.62</v>
      </c>
      <c r="J41" s="29">
        <f t="shared" si="10"/>
        <v>1.6606786427145708</v>
      </c>
      <c r="K41" s="30">
        <f t="shared" si="11"/>
        <v>78.73254564983888</v>
      </c>
      <c r="L41" s="23">
        <f t="shared" si="12"/>
        <v>5367.741935483871</v>
      </c>
      <c r="M41" s="31">
        <f t="shared" si="15"/>
        <v>119</v>
      </c>
      <c r="N41" s="31">
        <f t="shared" si="16"/>
        <v>22</v>
      </c>
      <c r="O41" s="32">
        <f t="shared" si="13"/>
        <v>0.6654567453115547</v>
      </c>
    </row>
    <row r="42" spans="1:15" ht="30" customHeight="1">
      <c r="A42" s="33">
        <v>208</v>
      </c>
      <c r="B42" s="47" t="s">
        <v>55</v>
      </c>
      <c r="C42" s="35">
        <v>1032</v>
      </c>
      <c r="D42" s="35">
        <v>1917</v>
      </c>
      <c r="E42" s="35">
        <v>1183</v>
      </c>
      <c r="F42" s="23">
        <f t="shared" si="14"/>
        <v>1923</v>
      </c>
      <c r="G42" s="35">
        <v>946</v>
      </c>
      <c r="H42" s="35">
        <v>977</v>
      </c>
      <c r="I42" s="36">
        <v>0.28</v>
      </c>
      <c r="J42" s="36">
        <f aca="true" t="shared" si="17" ref="J42:J51">+F42/E42</f>
        <v>1.62552831783601</v>
      </c>
      <c r="K42" s="37">
        <f aca="true" t="shared" si="18" ref="K42:K51">+G42/H42*100</f>
        <v>96.82702149437053</v>
      </c>
      <c r="L42" s="35">
        <f t="shared" si="12"/>
        <v>6867.857142857142</v>
      </c>
      <c r="M42" s="38">
        <f aca="true" t="shared" si="19" ref="M42:M51">+E42-C42</f>
        <v>151</v>
      </c>
      <c r="N42" s="38">
        <f aca="true" t="shared" si="20" ref="N42:N51">+F42-D42</f>
        <v>6</v>
      </c>
      <c r="O42" s="39">
        <f t="shared" si="13"/>
        <v>0.3129890453834116</v>
      </c>
    </row>
    <row r="43" spans="1:15" ht="30" customHeight="1">
      <c r="A43" s="33">
        <v>209</v>
      </c>
      <c r="B43" s="47" t="s">
        <v>56</v>
      </c>
      <c r="C43" s="35">
        <v>1709</v>
      </c>
      <c r="D43" s="35">
        <v>2903</v>
      </c>
      <c r="E43" s="35">
        <v>1922</v>
      </c>
      <c r="F43" s="23">
        <f t="shared" si="14"/>
        <v>3006</v>
      </c>
      <c r="G43" s="35">
        <v>1410</v>
      </c>
      <c r="H43" s="35">
        <v>1596</v>
      </c>
      <c r="I43" s="36">
        <v>0.27</v>
      </c>
      <c r="J43" s="36">
        <f t="shared" si="17"/>
        <v>1.5639958376690948</v>
      </c>
      <c r="K43" s="37">
        <f t="shared" si="18"/>
        <v>88.34586466165413</v>
      </c>
      <c r="L43" s="35">
        <f t="shared" si="12"/>
        <v>11133.333333333332</v>
      </c>
      <c r="M43" s="38">
        <f t="shared" si="19"/>
        <v>213</v>
      </c>
      <c r="N43" s="38">
        <f t="shared" si="20"/>
        <v>103</v>
      </c>
      <c r="O43" s="39">
        <f t="shared" si="13"/>
        <v>3.5480537375129177</v>
      </c>
    </row>
    <row r="44" spans="1:15" ht="30" customHeight="1">
      <c r="A44" s="33">
        <v>210</v>
      </c>
      <c r="B44" s="47" t="s">
        <v>57</v>
      </c>
      <c r="C44" s="35">
        <v>2529</v>
      </c>
      <c r="D44" s="35">
        <v>4812</v>
      </c>
      <c r="E44" s="35">
        <v>2935</v>
      </c>
      <c r="F44" s="23">
        <f t="shared" si="14"/>
        <v>5349</v>
      </c>
      <c r="G44" s="35">
        <v>2517</v>
      </c>
      <c r="H44" s="35">
        <v>2832</v>
      </c>
      <c r="I44" s="36">
        <v>0.47</v>
      </c>
      <c r="J44" s="36">
        <f t="shared" si="17"/>
        <v>1.8224872231686542</v>
      </c>
      <c r="K44" s="37">
        <f t="shared" si="18"/>
        <v>88.87711864406779</v>
      </c>
      <c r="L44" s="35">
        <f t="shared" si="12"/>
        <v>11380.851063829788</v>
      </c>
      <c r="M44" s="38">
        <f t="shared" si="19"/>
        <v>406</v>
      </c>
      <c r="N44" s="38">
        <f t="shared" si="20"/>
        <v>537</v>
      </c>
      <c r="O44" s="39">
        <f t="shared" si="13"/>
        <v>11.159600997506235</v>
      </c>
    </row>
    <row r="45" spans="1:15" ht="30" customHeight="1">
      <c r="A45" s="33">
        <v>211</v>
      </c>
      <c r="B45" s="47" t="s">
        <v>58</v>
      </c>
      <c r="C45" s="35">
        <v>1124</v>
      </c>
      <c r="D45" s="35">
        <v>2013</v>
      </c>
      <c r="E45" s="35">
        <v>1302</v>
      </c>
      <c r="F45" s="23">
        <f t="shared" si="14"/>
        <v>2169</v>
      </c>
      <c r="G45" s="35">
        <v>1117</v>
      </c>
      <c r="H45" s="35">
        <v>1052</v>
      </c>
      <c r="I45" s="36">
        <v>0.9</v>
      </c>
      <c r="J45" s="36">
        <f t="shared" si="17"/>
        <v>1.6658986175115207</v>
      </c>
      <c r="K45" s="37">
        <f t="shared" si="18"/>
        <v>106.1787072243346</v>
      </c>
      <c r="L45" s="35">
        <f t="shared" si="12"/>
        <v>2410</v>
      </c>
      <c r="M45" s="38">
        <f t="shared" si="19"/>
        <v>178</v>
      </c>
      <c r="N45" s="38">
        <f t="shared" si="20"/>
        <v>156</v>
      </c>
      <c r="O45" s="39">
        <f t="shared" si="13"/>
        <v>7.749627421758569</v>
      </c>
    </row>
    <row r="46" spans="1:15" ht="30" customHeight="1">
      <c r="A46" s="33">
        <v>212</v>
      </c>
      <c r="B46" s="47" t="s">
        <v>54</v>
      </c>
      <c r="C46" s="35">
        <v>5496</v>
      </c>
      <c r="D46" s="35">
        <v>9513</v>
      </c>
      <c r="E46" s="35">
        <v>6091</v>
      </c>
      <c r="F46" s="23">
        <f t="shared" si="14"/>
        <v>9821</v>
      </c>
      <c r="G46" s="35">
        <v>4796</v>
      </c>
      <c r="H46" s="35">
        <v>5025</v>
      </c>
      <c r="I46" s="36">
        <v>1.02</v>
      </c>
      <c r="J46" s="36">
        <f t="shared" si="17"/>
        <v>1.6123789197176162</v>
      </c>
      <c r="K46" s="37">
        <f t="shared" si="18"/>
        <v>95.44278606965175</v>
      </c>
      <c r="L46" s="35">
        <f t="shared" si="12"/>
        <v>9628.43137254902</v>
      </c>
      <c r="M46" s="38">
        <f t="shared" si="19"/>
        <v>595</v>
      </c>
      <c r="N46" s="38">
        <f t="shared" si="20"/>
        <v>308</v>
      </c>
      <c r="O46" s="39">
        <f t="shared" si="13"/>
        <v>3.237674760853569</v>
      </c>
    </row>
    <row r="47" spans="1:15" ht="30" customHeight="1">
      <c r="A47" s="33">
        <v>213</v>
      </c>
      <c r="B47" s="47" t="s">
        <v>53</v>
      </c>
      <c r="C47" s="35">
        <v>3733</v>
      </c>
      <c r="D47" s="35">
        <v>8808</v>
      </c>
      <c r="E47" s="35">
        <v>4218</v>
      </c>
      <c r="F47" s="23">
        <f t="shared" si="14"/>
        <v>9397</v>
      </c>
      <c r="G47" s="35">
        <v>4581</v>
      </c>
      <c r="H47" s="35">
        <v>4816</v>
      </c>
      <c r="I47" s="36">
        <v>1.06</v>
      </c>
      <c r="J47" s="36">
        <f t="shared" si="17"/>
        <v>2.227833096254149</v>
      </c>
      <c r="K47" s="37">
        <f t="shared" si="18"/>
        <v>95.12043189368771</v>
      </c>
      <c r="L47" s="35">
        <f t="shared" si="12"/>
        <v>8865.094339622641</v>
      </c>
      <c r="M47" s="38">
        <f t="shared" si="19"/>
        <v>485</v>
      </c>
      <c r="N47" s="38">
        <f t="shared" si="20"/>
        <v>589</v>
      </c>
      <c r="O47" s="39">
        <f t="shared" si="13"/>
        <v>6.687102633969119</v>
      </c>
    </row>
    <row r="48" spans="1:15" ht="30" customHeight="1">
      <c r="A48" s="33">
        <v>214</v>
      </c>
      <c r="B48" s="47" t="s">
        <v>52</v>
      </c>
      <c r="C48" s="35">
        <v>3657</v>
      </c>
      <c r="D48" s="35">
        <v>7339</v>
      </c>
      <c r="E48" s="35">
        <v>3873</v>
      </c>
      <c r="F48" s="23">
        <f t="shared" si="14"/>
        <v>7346</v>
      </c>
      <c r="G48" s="35">
        <v>3729</v>
      </c>
      <c r="H48" s="35">
        <v>3617</v>
      </c>
      <c r="I48" s="36">
        <v>1.26</v>
      </c>
      <c r="J48" s="36">
        <f t="shared" si="17"/>
        <v>1.8967208882003614</v>
      </c>
      <c r="K48" s="37">
        <f t="shared" si="18"/>
        <v>103.09648880287531</v>
      </c>
      <c r="L48" s="35">
        <f t="shared" si="12"/>
        <v>5830.15873015873</v>
      </c>
      <c r="M48" s="38">
        <f t="shared" si="19"/>
        <v>216</v>
      </c>
      <c r="N48" s="38">
        <f t="shared" si="20"/>
        <v>7</v>
      </c>
      <c r="O48" s="39">
        <f t="shared" si="13"/>
        <v>0.0953808420765772</v>
      </c>
    </row>
    <row r="49" spans="1:15" ht="30" customHeight="1">
      <c r="A49" s="33">
        <v>215</v>
      </c>
      <c r="B49" s="47" t="s">
        <v>51</v>
      </c>
      <c r="C49" s="35">
        <v>4649</v>
      </c>
      <c r="D49" s="35">
        <v>9731</v>
      </c>
      <c r="E49" s="35">
        <v>5782</v>
      </c>
      <c r="F49" s="23">
        <f t="shared" si="14"/>
        <v>10623</v>
      </c>
      <c r="G49" s="35">
        <v>5560</v>
      </c>
      <c r="H49" s="35">
        <v>5063</v>
      </c>
      <c r="I49" s="36">
        <v>1.57</v>
      </c>
      <c r="J49" s="36">
        <f t="shared" si="17"/>
        <v>1.837253545485991</v>
      </c>
      <c r="K49" s="37">
        <f t="shared" si="18"/>
        <v>109.8163144380802</v>
      </c>
      <c r="L49" s="35">
        <f t="shared" si="12"/>
        <v>6766.24203821656</v>
      </c>
      <c r="M49" s="38">
        <f t="shared" si="19"/>
        <v>1133</v>
      </c>
      <c r="N49" s="38">
        <f t="shared" si="20"/>
        <v>892</v>
      </c>
      <c r="O49" s="39">
        <f t="shared" si="13"/>
        <v>9.1665810296989</v>
      </c>
    </row>
    <row r="50" spans="1:15" ht="30" customHeight="1">
      <c r="A50" s="33">
        <v>216</v>
      </c>
      <c r="B50" s="47" t="s">
        <v>50</v>
      </c>
      <c r="C50" s="35">
        <v>2408</v>
      </c>
      <c r="D50" s="35">
        <v>5528</v>
      </c>
      <c r="E50" s="35">
        <v>2877</v>
      </c>
      <c r="F50" s="23">
        <f t="shared" si="14"/>
        <v>6250</v>
      </c>
      <c r="G50" s="35">
        <v>3217</v>
      </c>
      <c r="H50" s="35">
        <v>3033</v>
      </c>
      <c r="I50" s="36">
        <v>5.85</v>
      </c>
      <c r="J50" s="36">
        <f t="shared" si="17"/>
        <v>2.1724018074383036</v>
      </c>
      <c r="K50" s="37">
        <f t="shared" si="18"/>
        <v>106.06660072535443</v>
      </c>
      <c r="L50" s="35">
        <f t="shared" si="12"/>
        <v>1068.3760683760684</v>
      </c>
      <c r="M50" s="38">
        <f t="shared" si="19"/>
        <v>469</v>
      </c>
      <c r="N50" s="38">
        <f t="shared" si="20"/>
        <v>722</v>
      </c>
      <c r="O50" s="39">
        <f t="shared" si="13"/>
        <v>13.060781476121564</v>
      </c>
    </row>
    <row r="51" spans="1:15" ht="30" customHeight="1">
      <c r="A51" s="33">
        <v>217</v>
      </c>
      <c r="B51" s="47" t="s">
        <v>49</v>
      </c>
      <c r="C51" s="35">
        <v>4518</v>
      </c>
      <c r="D51" s="35">
        <v>13944</v>
      </c>
      <c r="E51" s="35">
        <v>4700</v>
      </c>
      <c r="F51" s="23">
        <f t="shared" si="14"/>
        <v>14114</v>
      </c>
      <c r="G51" s="35">
        <v>6541</v>
      </c>
      <c r="H51" s="35">
        <v>7573</v>
      </c>
      <c r="I51" s="36">
        <v>5.28</v>
      </c>
      <c r="J51" s="36">
        <f t="shared" si="17"/>
        <v>3.0029787234042553</v>
      </c>
      <c r="K51" s="37">
        <f t="shared" si="18"/>
        <v>86.37263964082926</v>
      </c>
      <c r="L51" s="35">
        <f t="shared" si="12"/>
        <v>2673.1060606060605</v>
      </c>
      <c r="M51" s="38">
        <f t="shared" si="19"/>
        <v>182</v>
      </c>
      <c r="N51" s="38">
        <f t="shared" si="20"/>
        <v>170</v>
      </c>
      <c r="O51" s="39">
        <f t="shared" si="13"/>
        <v>1.219162363740677</v>
      </c>
    </row>
    <row r="52" spans="1:49" ht="11.25" customHeight="1">
      <c r="A52" s="51"/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1"/>
      <c r="Q52" s="1"/>
      <c r="AF52" s="1"/>
      <c r="AG52" s="1"/>
      <c r="AW52" s="1"/>
    </row>
    <row r="53" spans="1:15" ht="30" customHeight="1">
      <c r="A53" s="33">
        <v>218</v>
      </c>
      <c r="B53" s="47" t="s">
        <v>48</v>
      </c>
      <c r="C53" s="35">
        <v>7833</v>
      </c>
      <c r="D53" s="35">
        <v>17774</v>
      </c>
      <c r="E53" s="35">
        <v>8698</v>
      </c>
      <c r="F53" s="23">
        <f>SUM(G53:H53)</f>
        <v>19449</v>
      </c>
      <c r="G53" s="35">
        <v>9839</v>
      </c>
      <c r="H53" s="35">
        <v>9610</v>
      </c>
      <c r="I53" s="36">
        <v>3.68</v>
      </c>
      <c r="J53" s="36">
        <f>+F53/E53</f>
        <v>2.23603127155668</v>
      </c>
      <c r="K53" s="37">
        <f>+G53/H53*100</f>
        <v>102.38293444328824</v>
      </c>
      <c r="L53" s="35">
        <f>+F53/I53</f>
        <v>5285.054347826087</v>
      </c>
      <c r="M53" s="38">
        <f aca="true" t="shared" si="21" ref="M53:N56">+E53-C53</f>
        <v>865</v>
      </c>
      <c r="N53" s="38">
        <f t="shared" si="21"/>
        <v>1675</v>
      </c>
      <c r="O53" s="39">
        <f>+N53/D53*100</f>
        <v>9.423877573984472</v>
      </c>
    </row>
    <row r="54" spans="1:15" ht="30" customHeight="1">
      <c r="A54" s="33">
        <v>219</v>
      </c>
      <c r="B54" s="47" t="s">
        <v>47</v>
      </c>
      <c r="C54" s="35">
        <v>8771</v>
      </c>
      <c r="D54" s="35">
        <v>23126</v>
      </c>
      <c r="E54" s="35">
        <v>9468</v>
      </c>
      <c r="F54" s="23">
        <f>SUM(G54:H54)</f>
        <v>23554</v>
      </c>
      <c r="G54" s="35">
        <v>11654</v>
      </c>
      <c r="H54" s="35">
        <v>11900</v>
      </c>
      <c r="I54" s="36">
        <v>2.54</v>
      </c>
      <c r="J54" s="36">
        <f>+F54/E54</f>
        <v>2.4877482044782426</v>
      </c>
      <c r="K54" s="37">
        <f>+G54/H54*100</f>
        <v>97.9327731092437</v>
      </c>
      <c r="L54" s="35">
        <f>+F54/I54</f>
        <v>9273.228346456694</v>
      </c>
      <c r="M54" s="38">
        <f t="shared" si="21"/>
        <v>697</v>
      </c>
      <c r="N54" s="38">
        <f t="shared" si="21"/>
        <v>428</v>
      </c>
      <c r="O54" s="39">
        <f>+N54/D54*100</f>
        <v>1.8507307792095478</v>
      </c>
    </row>
    <row r="55" spans="1:15" ht="30" customHeight="1">
      <c r="A55" s="33">
        <v>220</v>
      </c>
      <c r="B55" s="47" t="s">
        <v>46</v>
      </c>
      <c r="C55" s="35">
        <v>5658</v>
      </c>
      <c r="D55" s="35">
        <v>13089</v>
      </c>
      <c r="E55" s="35">
        <v>5938</v>
      </c>
      <c r="F55" s="23">
        <f>SUM(G55:H55)</f>
        <v>13216</v>
      </c>
      <c r="G55" s="35">
        <v>6644</v>
      </c>
      <c r="H55" s="35">
        <v>6572</v>
      </c>
      <c r="I55" s="36">
        <v>1.7</v>
      </c>
      <c r="J55" s="36">
        <f>+F55/E55</f>
        <v>2.2256652071404512</v>
      </c>
      <c r="K55" s="37">
        <f>+G55/H55*100</f>
        <v>101.09555690809495</v>
      </c>
      <c r="L55" s="35">
        <f>+F55/I55</f>
        <v>7774.117647058823</v>
      </c>
      <c r="M55" s="38">
        <f t="shared" si="21"/>
        <v>280</v>
      </c>
      <c r="N55" s="38">
        <f t="shared" si="21"/>
        <v>127</v>
      </c>
      <c r="O55" s="39">
        <f>+N55/D55*100</f>
        <v>0.9702803881121552</v>
      </c>
    </row>
    <row r="56" spans="1:15" ht="30" customHeight="1">
      <c r="A56" s="33">
        <v>221</v>
      </c>
      <c r="B56" s="47" t="s">
        <v>45</v>
      </c>
      <c r="C56" s="35">
        <v>7122</v>
      </c>
      <c r="D56" s="35">
        <v>15350</v>
      </c>
      <c r="E56" s="35">
        <v>7971</v>
      </c>
      <c r="F56" s="23">
        <f>SUM(G56:H56)</f>
        <v>16103</v>
      </c>
      <c r="G56" s="35">
        <v>7879</v>
      </c>
      <c r="H56" s="35">
        <v>8224</v>
      </c>
      <c r="I56" s="36">
        <v>1.24</v>
      </c>
      <c r="J56" s="36">
        <f>+F56/E56</f>
        <v>2.0201982185422156</v>
      </c>
      <c r="K56" s="37">
        <f>+G56/H56*100</f>
        <v>95.80496108949417</v>
      </c>
      <c r="L56" s="35">
        <f>+F56/I56</f>
        <v>12986.290322580646</v>
      </c>
      <c r="M56" s="38">
        <f t="shared" si="21"/>
        <v>849</v>
      </c>
      <c r="N56" s="38">
        <f t="shared" si="21"/>
        <v>753</v>
      </c>
      <c r="O56" s="39">
        <f>+N56/D56*100</f>
        <v>4.905537459283388</v>
      </c>
    </row>
    <row r="57" spans="1:15" ht="11.25" customHeight="1">
      <c r="A57" s="33"/>
      <c r="B57" s="47"/>
      <c r="C57" s="35"/>
      <c r="D57" s="35"/>
      <c r="E57" s="35"/>
      <c r="F57" s="35"/>
      <c r="G57" s="35"/>
      <c r="H57" s="35"/>
      <c r="I57" s="36"/>
      <c r="J57" s="36"/>
      <c r="K57" s="37"/>
      <c r="L57" s="35"/>
      <c r="M57" s="38"/>
      <c r="N57" s="38"/>
      <c r="O57" s="39"/>
    </row>
    <row r="58" spans="1:15" ht="30" customHeight="1">
      <c r="A58" s="54" t="s">
        <v>75</v>
      </c>
      <c r="B58" s="55"/>
      <c r="C58" s="20">
        <f aca="true" t="shared" si="22" ref="C58:H58">SUM(C59:C74)</f>
        <v>72571</v>
      </c>
      <c r="D58" s="20">
        <f t="shared" si="22"/>
        <v>139596</v>
      </c>
      <c r="E58" s="20">
        <f t="shared" si="22"/>
        <v>83326</v>
      </c>
      <c r="F58" s="20">
        <f t="shared" si="22"/>
        <v>151602</v>
      </c>
      <c r="G58" s="20">
        <f t="shared" si="22"/>
        <v>68432</v>
      </c>
      <c r="H58" s="20">
        <f t="shared" si="22"/>
        <v>83170</v>
      </c>
      <c r="I58" s="25">
        <v>15.16</v>
      </c>
      <c r="J58" s="25">
        <f aca="true" t="shared" si="23" ref="J58:J74">+F58/E58</f>
        <v>1.8193841058013105</v>
      </c>
      <c r="K58" s="26">
        <f aca="true" t="shared" si="24" ref="K58:K74">+G58/H58*100</f>
        <v>82.27966814957315</v>
      </c>
      <c r="L58" s="20">
        <f aca="true" t="shared" si="25" ref="L58:L74">+F58/I58</f>
        <v>10000.131926121372</v>
      </c>
      <c r="M58" s="27">
        <f>SUM(M59:M74)</f>
        <v>10755</v>
      </c>
      <c r="N58" s="27">
        <f>SUM(N59:N74)</f>
        <v>12006</v>
      </c>
      <c r="O58" s="28">
        <f aca="true" t="shared" si="26" ref="O58:O74">+N58/D58*100</f>
        <v>8.600532966560646</v>
      </c>
    </row>
    <row r="59" spans="1:15" ht="30" customHeight="1">
      <c r="A59" s="40">
        <v>301</v>
      </c>
      <c r="B59" s="50" t="s">
        <v>59</v>
      </c>
      <c r="C59" s="42">
        <v>754</v>
      </c>
      <c r="D59" s="42">
        <v>1338</v>
      </c>
      <c r="E59" s="42">
        <v>781</v>
      </c>
      <c r="F59" s="23">
        <f aca="true" t="shared" si="27" ref="F59:F74">SUM(G59:H59)</f>
        <v>1262</v>
      </c>
      <c r="G59" s="42">
        <v>606</v>
      </c>
      <c r="H59" s="42">
        <v>656</v>
      </c>
      <c r="I59" s="43">
        <v>0.71</v>
      </c>
      <c r="J59" s="43">
        <f t="shared" si="23"/>
        <v>1.6158770806658131</v>
      </c>
      <c r="K59" s="44">
        <f t="shared" si="24"/>
        <v>92.3780487804878</v>
      </c>
      <c r="L59" s="42">
        <f t="shared" si="25"/>
        <v>1777.4647887323945</v>
      </c>
      <c r="M59" s="45">
        <f aca="true" t="shared" si="28" ref="M59:M74">+E59-C59</f>
        <v>27</v>
      </c>
      <c r="N59" s="45">
        <f aca="true" t="shared" si="29" ref="N59:N74">+F59-D59</f>
        <v>-76</v>
      </c>
      <c r="O59" s="46">
        <f t="shared" si="26"/>
        <v>-5.680119581464873</v>
      </c>
    </row>
    <row r="60" spans="1:15" ht="30" customHeight="1">
      <c r="A60" s="40">
        <v>302</v>
      </c>
      <c r="B60" s="50" t="s">
        <v>60</v>
      </c>
      <c r="C60" s="42">
        <v>4388</v>
      </c>
      <c r="D60" s="42">
        <v>6749</v>
      </c>
      <c r="E60" s="42">
        <v>5022</v>
      </c>
      <c r="F60" s="23">
        <f t="shared" si="27"/>
        <v>7370</v>
      </c>
      <c r="G60" s="42">
        <v>3356</v>
      </c>
      <c r="H60" s="42">
        <v>4014</v>
      </c>
      <c r="I60" s="43">
        <v>0.7</v>
      </c>
      <c r="J60" s="43">
        <f t="shared" si="23"/>
        <v>1.4675428116288332</v>
      </c>
      <c r="K60" s="44">
        <f t="shared" si="24"/>
        <v>83.60737419033383</v>
      </c>
      <c r="L60" s="42">
        <f t="shared" si="25"/>
        <v>10528.57142857143</v>
      </c>
      <c r="M60" s="45">
        <f t="shared" si="28"/>
        <v>634</v>
      </c>
      <c r="N60" s="45">
        <f t="shared" si="29"/>
        <v>621</v>
      </c>
      <c r="O60" s="46">
        <f t="shared" si="26"/>
        <v>9.201363164913321</v>
      </c>
    </row>
    <row r="61" spans="1:15" ht="30" customHeight="1">
      <c r="A61" s="40">
        <v>303</v>
      </c>
      <c r="B61" s="50" t="s">
        <v>61</v>
      </c>
      <c r="C61" s="42">
        <v>2321</v>
      </c>
      <c r="D61" s="42">
        <v>3709</v>
      </c>
      <c r="E61" s="42">
        <v>2792</v>
      </c>
      <c r="F61" s="23">
        <f t="shared" si="27"/>
        <v>4194</v>
      </c>
      <c r="G61" s="42">
        <v>1914</v>
      </c>
      <c r="H61" s="42">
        <v>2280</v>
      </c>
      <c r="I61" s="43">
        <v>0.27</v>
      </c>
      <c r="J61" s="43">
        <f t="shared" si="23"/>
        <v>1.5021489971346704</v>
      </c>
      <c r="K61" s="44">
        <f t="shared" si="24"/>
        <v>83.94736842105263</v>
      </c>
      <c r="L61" s="42">
        <f t="shared" si="25"/>
        <v>15533.333333333332</v>
      </c>
      <c r="M61" s="45">
        <f t="shared" si="28"/>
        <v>471</v>
      </c>
      <c r="N61" s="45">
        <f t="shared" si="29"/>
        <v>485</v>
      </c>
      <c r="O61" s="46">
        <f t="shared" si="26"/>
        <v>13.07630088972769</v>
      </c>
    </row>
    <row r="62" spans="1:15" ht="30" customHeight="1">
      <c r="A62" s="40">
        <v>304</v>
      </c>
      <c r="B62" s="50" t="s">
        <v>62</v>
      </c>
      <c r="C62" s="42">
        <v>5240</v>
      </c>
      <c r="D62" s="42">
        <v>8664</v>
      </c>
      <c r="E62" s="42">
        <v>6310</v>
      </c>
      <c r="F62" s="23">
        <f t="shared" si="27"/>
        <v>9975</v>
      </c>
      <c r="G62" s="42">
        <v>4469</v>
      </c>
      <c r="H62" s="42">
        <v>5506</v>
      </c>
      <c r="I62" s="43">
        <v>0.56</v>
      </c>
      <c r="J62" s="43">
        <f t="shared" si="23"/>
        <v>1.580824088748019</v>
      </c>
      <c r="K62" s="44">
        <f t="shared" si="24"/>
        <v>81.1660007264802</v>
      </c>
      <c r="L62" s="42">
        <f t="shared" si="25"/>
        <v>17812.5</v>
      </c>
      <c r="M62" s="45">
        <f t="shared" si="28"/>
        <v>1070</v>
      </c>
      <c r="N62" s="45">
        <f t="shared" si="29"/>
        <v>1311</v>
      </c>
      <c r="O62" s="46">
        <f t="shared" si="26"/>
        <v>15.131578947368421</v>
      </c>
    </row>
    <row r="63" spans="1:15" ht="30" customHeight="1">
      <c r="A63" s="40">
        <v>305</v>
      </c>
      <c r="B63" s="50" t="s">
        <v>63</v>
      </c>
      <c r="C63" s="42">
        <v>8378</v>
      </c>
      <c r="D63" s="42">
        <v>16808</v>
      </c>
      <c r="E63" s="42">
        <v>10158</v>
      </c>
      <c r="F63" s="23">
        <f t="shared" si="27"/>
        <v>19108</v>
      </c>
      <c r="G63" s="42">
        <v>8354</v>
      </c>
      <c r="H63" s="42">
        <v>10754</v>
      </c>
      <c r="I63" s="43">
        <v>1.56</v>
      </c>
      <c r="J63" s="43">
        <f t="shared" si="23"/>
        <v>1.8810789525497145</v>
      </c>
      <c r="K63" s="44">
        <f t="shared" si="24"/>
        <v>77.68272270782964</v>
      </c>
      <c r="L63" s="42">
        <f t="shared" si="25"/>
        <v>12248.71794871795</v>
      </c>
      <c r="M63" s="45">
        <f t="shared" si="28"/>
        <v>1780</v>
      </c>
      <c r="N63" s="45">
        <f t="shared" si="29"/>
        <v>2300</v>
      </c>
      <c r="O63" s="46">
        <f t="shared" si="26"/>
        <v>13.683960019038551</v>
      </c>
    </row>
    <row r="64" spans="1:15" ht="30" customHeight="1">
      <c r="A64" s="40">
        <v>306</v>
      </c>
      <c r="B64" s="50" t="s">
        <v>64</v>
      </c>
      <c r="C64" s="42">
        <v>6158</v>
      </c>
      <c r="D64" s="42">
        <v>10829</v>
      </c>
      <c r="E64" s="42">
        <v>8014</v>
      </c>
      <c r="F64" s="23">
        <f t="shared" si="27"/>
        <v>13516</v>
      </c>
      <c r="G64" s="42">
        <v>5750</v>
      </c>
      <c r="H64" s="42">
        <v>7766</v>
      </c>
      <c r="I64" s="43">
        <v>0.76</v>
      </c>
      <c r="J64" s="43">
        <f t="shared" si="23"/>
        <v>1.6865485400549038</v>
      </c>
      <c r="K64" s="44">
        <f t="shared" si="24"/>
        <v>74.04069018799898</v>
      </c>
      <c r="L64" s="42">
        <f t="shared" si="25"/>
        <v>17784.21052631579</v>
      </c>
      <c r="M64" s="45">
        <f t="shared" si="28"/>
        <v>1856</v>
      </c>
      <c r="N64" s="45">
        <f t="shared" si="29"/>
        <v>2687</v>
      </c>
      <c r="O64" s="46">
        <f t="shared" si="26"/>
        <v>24.813002123926495</v>
      </c>
    </row>
    <row r="65" spans="1:15" ht="30" customHeight="1">
      <c r="A65" s="40">
        <v>307</v>
      </c>
      <c r="B65" s="50" t="s">
        <v>65</v>
      </c>
      <c r="C65" s="42">
        <v>3390</v>
      </c>
      <c r="D65" s="42">
        <v>6642</v>
      </c>
      <c r="E65" s="42">
        <v>3606</v>
      </c>
      <c r="F65" s="23">
        <f t="shared" si="27"/>
        <v>6634</v>
      </c>
      <c r="G65" s="42">
        <v>2971</v>
      </c>
      <c r="H65" s="42">
        <v>3663</v>
      </c>
      <c r="I65" s="43">
        <v>1.07</v>
      </c>
      <c r="J65" s="43">
        <f t="shared" si="23"/>
        <v>1.8397115917914586</v>
      </c>
      <c r="K65" s="44">
        <f t="shared" si="24"/>
        <v>81.10838110838111</v>
      </c>
      <c r="L65" s="42">
        <f t="shared" si="25"/>
        <v>6200</v>
      </c>
      <c r="M65" s="45">
        <f t="shared" si="28"/>
        <v>216</v>
      </c>
      <c r="N65" s="45">
        <f t="shared" si="29"/>
        <v>-8</v>
      </c>
      <c r="O65" s="46">
        <f t="shared" si="26"/>
        <v>-0.12044564890093346</v>
      </c>
    </row>
    <row r="66" spans="1:15" ht="30" customHeight="1">
      <c r="A66" s="40">
        <v>308</v>
      </c>
      <c r="B66" s="50" t="s">
        <v>66</v>
      </c>
      <c r="C66" s="42">
        <v>3708</v>
      </c>
      <c r="D66" s="42">
        <v>6307</v>
      </c>
      <c r="E66" s="42">
        <v>4058</v>
      </c>
      <c r="F66" s="23">
        <f t="shared" si="27"/>
        <v>6431</v>
      </c>
      <c r="G66" s="42">
        <v>2856</v>
      </c>
      <c r="H66" s="42">
        <v>3575</v>
      </c>
      <c r="I66" s="43">
        <v>0.55</v>
      </c>
      <c r="J66" s="43">
        <f t="shared" si="23"/>
        <v>1.5847708230655495</v>
      </c>
      <c r="K66" s="44">
        <f t="shared" si="24"/>
        <v>79.8881118881119</v>
      </c>
      <c r="L66" s="42">
        <f t="shared" si="25"/>
        <v>11692.727272727272</v>
      </c>
      <c r="M66" s="45">
        <f t="shared" si="28"/>
        <v>350</v>
      </c>
      <c r="N66" s="45">
        <f t="shared" si="29"/>
        <v>124</v>
      </c>
      <c r="O66" s="46">
        <f t="shared" si="26"/>
        <v>1.9660694466465831</v>
      </c>
    </row>
    <row r="67" spans="1:15" ht="30" customHeight="1">
      <c r="A67" s="40">
        <v>309</v>
      </c>
      <c r="B67" s="50" t="s">
        <v>67</v>
      </c>
      <c r="C67" s="42">
        <v>674</v>
      </c>
      <c r="D67" s="42">
        <v>1275</v>
      </c>
      <c r="E67" s="42">
        <v>1077</v>
      </c>
      <c r="F67" s="23">
        <f t="shared" si="27"/>
        <v>1642</v>
      </c>
      <c r="G67" s="42">
        <v>821</v>
      </c>
      <c r="H67" s="42">
        <v>821</v>
      </c>
      <c r="I67" s="43">
        <v>1.6</v>
      </c>
      <c r="J67" s="43">
        <f t="shared" si="23"/>
        <v>1.5246053853296193</v>
      </c>
      <c r="K67" s="44">
        <f t="shared" si="24"/>
        <v>100</v>
      </c>
      <c r="L67" s="42">
        <f t="shared" si="25"/>
        <v>1026.25</v>
      </c>
      <c r="M67" s="45">
        <f t="shared" si="28"/>
        <v>403</v>
      </c>
      <c r="N67" s="45">
        <f t="shared" si="29"/>
        <v>367</v>
      </c>
      <c r="O67" s="46">
        <f t="shared" si="26"/>
        <v>28.784313725490197</v>
      </c>
    </row>
    <row r="68" spans="1:15" ht="30" customHeight="1">
      <c r="A68" s="40">
        <v>310</v>
      </c>
      <c r="B68" s="50" t="s">
        <v>68</v>
      </c>
      <c r="C68" s="42">
        <v>3719</v>
      </c>
      <c r="D68" s="42">
        <v>6878</v>
      </c>
      <c r="E68" s="42">
        <v>4511</v>
      </c>
      <c r="F68" s="23">
        <f t="shared" si="27"/>
        <v>7537</v>
      </c>
      <c r="G68" s="42">
        <v>3351</v>
      </c>
      <c r="H68" s="42">
        <v>4186</v>
      </c>
      <c r="I68" s="43">
        <v>0.57</v>
      </c>
      <c r="J68" s="43">
        <f t="shared" si="23"/>
        <v>1.6708046996231434</v>
      </c>
      <c r="K68" s="44">
        <f t="shared" si="24"/>
        <v>80.05255613951266</v>
      </c>
      <c r="L68" s="42">
        <f t="shared" si="25"/>
        <v>13222.80701754386</v>
      </c>
      <c r="M68" s="45">
        <f t="shared" si="28"/>
        <v>792</v>
      </c>
      <c r="N68" s="45">
        <f t="shared" si="29"/>
        <v>659</v>
      </c>
      <c r="O68" s="46">
        <f t="shared" si="26"/>
        <v>9.581273626054085</v>
      </c>
    </row>
    <row r="69" spans="1:15" ht="30" customHeight="1">
      <c r="A69" s="40">
        <v>311</v>
      </c>
      <c r="B69" s="50" t="s">
        <v>69</v>
      </c>
      <c r="C69" s="42">
        <v>10185</v>
      </c>
      <c r="D69" s="42">
        <v>20862</v>
      </c>
      <c r="E69" s="42">
        <v>11427</v>
      </c>
      <c r="F69" s="23">
        <f t="shared" si="27"/>
        <v>21817</v>
      </c>
      <c r="G69" s="42">
        <v>9756</v>
      </c>
      <c r="H69" s="42">
        <v>12061</v>
      </c>
      <c r="I69" s="43">
        <v>1.77</v>
      </c>
      <c r="J69" s="43">
        <f t="shared" si="23"/>
        <v>1.9092500218780082</v>
      </c>
      <c r="K69" s="44">
        <f t="shared" si="24"/>
        <v>80.88881518945361</v>
      </c>
      <c r="L69" s="42">
        <f t="shared" si="25"/>
        <v>12325.988700564973</v>
      </c>
      <c r="M69" s="45">
        <f t="shared" si="28"/>
        <v>1242</v>
      </c>
      <c r="N69" s="45">
        <f t="shared" si="29"/>
        <v>955</v>
      </c>
      <c r="O69" s="46">
        <f t="shared" si="26"/>
        <v>4.577701083309367</v>
      </c>
    </row>
    <row r="70" spans="1:15" ht="30" customHeight="1">
      <c r="A70" s="40">
        <v>312</v>
      </c>
      <c r="B70" s="50" t="s">
        <v>70</v>
      </c>
      <c r="C70" s="42">
        <v>7782</v>
      </c>
      <c r="D70" s="42">
        <v>14522</v>
      </c>
      <c r="E70" s="42">
        <v>8335</v>
      </c>
      <c r="F70" s="23">
        <f t="shared" si="27"/>
        <v>15028</v>
      </c>
      <c r="G70" s="42">
        <v>7082</v>
      </c>
      <c r="H70" s="42">
        <v>7946</v>
      </c>
      <c r="I70" s="43">
        <v>1.09</v>
      </c>
      <c r="J70" s="43">
        <f t="shared" si="23"/>
        <v>1.802999400119976</v>
      </c>
      <c r="K70" s="44">
        <f t="shared" si="24"/>
        <v>89.12660458092122</v>
      </c>
      <c r="L70" s="42">
        <f t="shared" si="25"/>
        <v>13787.155963302752</v>
      </c>
      <c r="M70" s="45">
        <f t="shared" si="28"/>
        <v>553</v>
      </c>
      <c r="N70" s="45">
        <f t="shared" si="29"/>
        <v>506</v>
      </c>
      <c r="O70" s="46">
        <f t="shared" si="26"/>
        <v>3.4843685442776473</v>
      </c>
    </row>
    <row r="71" spans="1:15" ht="30" customHeight="1">
      <c r="A71" s="40">
        <v>313</v>
      </c>
      <c r="B71" s="50" t="s">
        <v>71</v>
      </c>
      <c r="C71" s="42">
        <v>6162</v>
      </c>
      <c r="D71" s="42">
        <v>12014</v>
      </c>
      <c r="E71" s="42">
        <v>6711</v>
      </c>
      <c r="F71" s="23">
        <f t="shared" si="27"/>
        <v>12593</v>
      </c>
      <c r="G71" s="42">
        <v>5830</v>
      </c>
      <c r="H71" s="42">
        <v>6763</v>
      </c>
      <c r="I71" s="43">
        <v>0.97</v>
      </c>
      <c r="J71" s="43">
        <f t="shared" si="23"/>
        <v>1.8764714647593503</v>
      </c>
      <c r="K71" s="44">
        <f t="shared" si="24"/>
        <v>86.20434718320273</v>
      </c>
      <c r="L71" s="42">
        <f t="shared" si="25"/>
        <v>12982.474226804125</v>
      </c>
      <c r="M71" s="45">
        <f t="shared" si="28"/>
        <v>549</v>
      </c>
      <c r="N71" s="45">
        <f t="shared" si="29"/>
        <v>579</v>
      </c>
      <c r="O71" s="46">
        <f t="shared" si="26"/>
        <v>4.819377393041452</v>
      </c>
    </row>
    <row r="72" spans="1:15" ht="30" customHeight="1">
      <c r="A72" s="40">
        <v>314</v>
      </c>
      <c r="B72" s="50" t="s">
        <v>72</v>
      </c>
      <c r="C72" s="42">
        <v>4619</v>
      </c>
      <c r="D72" s="42">
        <v>10090</v>
      </c>
      <c r="E72" s="42">
        <v>4787</v>
      </c>
      <c r="F72" s="23">
        <f t="shared" si="27"/>
        <v>10412</v>
      </c>
      <c r="G72" s="42">
        <v>4737</v>
      </c>
      <c r="H72" s="42">
        <v>5675</v>
      </c>
      <c r="I72" s="43">
        <v>1.11</v>
      </c>
      <c r="J72" s="43">
        <f t="shared" si="23"/>
        <v>2.1750574472529767</v>
      </c>
      <c r="K72" s="44">
        <f t="shared" si="24"/>
        <v>83.47136563876651</v>
      </c>
      <c r="L72" s="42">
        <f t="shared" si="25"/>
        <v>9380.18018018018</v>
      </c>
      <c r="M72" s="45">
        <f t="shared" si="28"/>
        <v>168</v>
      </c>
      <c r="N72" s="45">
        <f t="shared" si="29"/>
        <v>322</v>
      </c>
      <c r="O72" s="46">
        <f t="shared" si="26"/>
        <v>3.191278493557978</v>
      </c>
    </row>
    <row r="73" spans="1:15" ht="30" customHeight="1">
      <c r="A73" s="40">
        <v>315</v>
      </c>
      <c r="B73" s="50" t="s">
        <v>73</v>
      </c>
      <c r="C73" s="42">
        <v>5032</v>
      </c>
      <c r="D73" s="42">
        <v>12678</v>
      </c>
      <c r="E73" s="42">
        <v>5673</v>
      </c>
      <c r="F73" s="23">
        <f t="shared" si="27"/>
        <v>13869</v>
      </c>
      <c r="G73" s="42">
        <v>6482</v>
      </c>
      <c r="H73" s="42">
        <v>7387</v>
      </c>
      <c r="I73" s="43">
        <v>1.45</v>
      </c>
      <c r="J73" s="43">
        <f t="shared" si="23"/>
        <v>2.4447382337387626</v>
      </c>
      <c r="K73" s="44">
        <f t="shared" si="24"/>
        <v>87.74874780018952</v>
      </c>
      <c r="L73" s="42">
        <f t="shared" si="25"/>
        <v>9564.827586206897</v>
      </c>
      <c r="M73" s="45">
        <f t="shared" si="28"/>
        <v>641</v>
      </c>
      <c r="N73" s="45">
        <f t="shared" si="29"/>
        <v>1191</v>
      </c>
      <c r="O73" s="46">
        <f t="shared" si="26"/>
        <v>9.394226218646475</v>
      </c>
    </row>
    <row r="74" spans="1:15" ht="30" customHeight="1">
      <c r="A74" s="40">
        <v>316</v>
      </c>
      <c r="B74" s="50" t="s">
        <v>74</v>
      </c>
      <c r="C74" s="42">
        <v>61</v>
      </c>
      <c r="D74" s="42">
        <v>231</v>
      </c>
      <c r="E74" s="42">
        <v>64</v>
      </c>
      <c r="F74" s="23">
        <f t="shared" si="27"/>
        <v>214</v>
      </c>
      <c r="G74" s="42">
        <v>97</v>
      </c>
      <c r="H74" s="42">
        <v>117</v>
      </c>
      <c r="I74" s="43">
        <v>0.43</v>
      </c>
      <c r="J74" s="43">
        <f t="shared" si="23"/>
        <v>3.34375</v>
      </c>
      <c r="K74" s="44">
        <f t="shared" si="24"/>
        <v>82.90598290598291</v>
      </c>
      <c r="L74" s="42">
        <f t="shared" si="25"/>
        <v>497.6744186046512</v>
      </c>
      <c r="M74" s="45">
        <f t="shared" si="28"/>
        <v>3</v>
      </c>
      <c r="N74" s="45">
        <f t="shared" si="29"/>
        <v>-17</v>
      </c>
      <c r="O74" s="46">
        <f t="shared" si="26"/>
        <v>-7.35930735930736</v>
      </c>
    </row>
    <row r="75" spans="1:15" ht="11.25" customHeight="1">
      <c r="A75" s="6"/>
      <c r="B75" s="7"/>
      <c r="C75" s="10"/>
      <c r="D75" s="10"/>
      <c r="E75" s="10"/>
      <c r="F75" s="10"/>
      <c r="G75" s="10"/>
      <c r="H75" s="10"/>
      <c r="I75" s="11"/>
      <c r="J75" s="10"/>
      <c r="K75" s="12"/>
      <c r="L75" s="10"/>
      <c r="M75" s="13"/>
      <c r="N75" s="13"/>
      <c r="O75" s="14"/>
    </row>
    <row r="76" spans="1:15" ht="30" customHeight="1">
      <c r="A76" s="54" t="s">
        <v>84</v>
      </c>
      <c r="B76" s="55"/>
      <c r="C76" s="20">
        <f aca="true" t="shared" si="30" ref="C76:H76">SUM(C77:C90)</f>
        <v>98209</v>
      </c>
      <c r="D76" s="20">
        <f t="shared" si="30"/>
        <v>238675</v>
      </c>
      <c r="E76" s="20">
        <f t="shared" si="30"/>
        <v>105188</v>
      </c>
      <c r="F76" s="20">
        <f t="shared" si="30"/>
        <v>243039</v>
      </c>
      <c r="G76" s="20">
        <f t="shared" si="30"/>
        <v>115940</v>
      </c>
      <c r="H76" s="20">
        <f t="shared" si="30"/>
        <v>127099</v>
      </c>
      <c r="I76" s="25">
        <v>30.98</v>
      </c>
      <c r="J76" s="25">
        <f aca="true" t="shared" si="31" ref="J76:J90">+F76/E76</f>
        <v>2.3105202114309615</v>
      </c>
      <c r="K76" s="26">
        <f aca="true" t="shared" si="32" ref="K76:K90">+G76/H76*100</f>
        <v>91.22022989952714</v>
      </c>
      <c r="L76" s="20">
        <f aca="true" t="shared" si="33" ref="L76:L90">+F76/I76</f>
        <v>7845.029051000645</v>
      </c>
      <c r="M76" s="27">
        <f>SUM(M77:M90)</f>
        <v>6979</v>
      </c>
      <c r="N76" s="27">
        <f>SUM(N77:N90)</f>
        <v>4364</v>
      </c>
      <c r="O76" s="28">
        <f aca="true" t="shared" si="34" ref="O76:O90">+N76/D76*100</f>
        <v>1.8284277783596943</v>
      </c>
    </row>
    <row r="77" spans="1:15" ht="30" customHeight="1">
      <c r="A77" s="40">
        <v>401</v>
      </c>
      <c r="B77" s="50" t="s">
        <v>85</v>
      </c>
      <c r="C77" s="42">
        <v>10881</v>
      </c>
      <c r="D77" s="42">
        <v>20723</v>
      </c>
      <c r="E77" s="42">
        <v>11456</v>
      </c>
      <c r="F77" s="23">
        <f aca="true" t="shared" si="35" ref="F77:F90">SUM(G77:H77)</f>
        <v>20837</v>
      </c>
      <c r="G77" s="42">
        <v>10039</v>
      </c>
      <c r="H77" s="42">
        <v>10798</v>
      </c>
      <c r="I77" s="43">
        <v>2.01</v>
      </c>
      <c r="J77" s="43">
        <f t="shared" si="31"/>
        <v>1.8188722067039107</v>
      </c>
      <c r="K77" s="44">
        <f t="shared" si="32"/>
        <v>92.9709205408409</v>
      </c>
      <c r="L77" s="42">
        <f t="shared" si="33"/>
        <v>10366.666666666668</v>
      </c>
      <c r="M77" s="45">
        <f aca="true" t="shared" si="36" ref="M77:M90">+E77-C77</f>
        <v>575</v>
      </c>
      <c r="N77" s="45">
        <f aca="true" t="shared" si="37" ref="N77:N90">+F77-D77</f>
        <v>114</v>
      </c>
      <c r="O77" s="46">
        <f t="shared" si="34"/>
        <v>0.5501134005694156</v>
      </c>
    </row>
    <row r="78" spans="1:15" ht="30" customHeight="1">
      <c r="A78" s="40">
        <v>402</v>
      </c>
      <c r="B78" s="50" t="s">
        <v>86</v>
      </c>
      <c r="C78" s="42">
        <v>5210</v>
      </c>
      <c r="D78" s="42">
        <v>8436</v>
      </c>
      <c r="E78" s="42">
        <v>6183</v>
      </c>
      <c r="F78" s="23">
        <f t="shared" si="35"/>
        <v>9607</v>
      </c>
      <c r="G78" s="42">
        <v>4392</v>
      </c>
      <c r="H78" s="42">
        <v>5215</v>
      </c>
      <c r="I78" s="43">
        <v>0.74</v>
      </c>
      <c r="J78" s="43">
        <f t="shared" si="31"/>
        <v>1.5537764839074883</v>
      </c>
      <c r="K78" s="44">
        <f t="shared" si="32"/>
        <v>84.21860019175456</v>
      </c>
      <c r="L78" s="42">
        <f t="shared" si="33"/>
        <v>12982.432432432433</v>
      </c>
      <c r="M78" s="45">
        <f t="shared" si="36"/>
        <v>973</v>
      </c>
      <c r="N78" s="45">
        <f t="shared" si="37"/>
        <v>1171</v>
      </c>
      <c r="O78" s="46">
        <f t="shared" si="34"/>
        <v>13.8809862494073</v>
      </c>
    </row>
    <row r="79" spans="1:15" ht="30" customHeight="1">
      <c r="A79" s="40">
        <v>403</v>
      </c>
      <c r="B79" s="50" t="s">
        <v>87</v>
      </c>
      <c r="C79" s="42">
        <v>5764</v>
      </c>
      <c r="D79" s="42">
        <v>12618</v>
      </c>
      <c r="E79" s="42">
        <v>6463</v>
      </c>
      <c r="F79" s="23">
        <f t="shared" si="35"/>
        <v>13426</v>
      </c>
      <c r="G79" s="42">
        <v>6058</v>
      </c>
      <c r="H79" s="42">
        <v>7368</v>
      </c>
      <c r="I79" s="43">
        <v>1.02</v>
      </c>
      <c r="J79" s="43">
        <f t="shared" si="31"/>
        <v>2.0773634535045646</v>
      </c>
      <c r="K79" s="44">
        <f t="shared" si="32"/>
        <v>82.22041259500543</v>
      </c>
      <c r="L79" s="42">
        <f t="shared" si="33"/>
        <v>13162.745098039215</v>
      </c>
      <c r="M79" s="45">
        <f t="shared" si="36"/>
        <v>699</v>
      </c>
      <c r="N79" s="45">
        <f t="shared" si="37"/>
        <v>808</v>
      </c>
      <c r="O79" s="46">
        <f t="shared" si="34"/>
        <v>6.403550483436361</v>
      </c>
    </row>
    <row r="80" spans="1:15" ht="30" customHeight="1">
      <c r="A80" s="40">
        <v>404</v>
      </c>
      <c r="B80" s="50" t="s">
        <v>88</v>
      </c>
      <c r="C80" s="42">
        <v>7891</v>
      </c>
      <c r="D80" s="42">
        <v>21126</v>
      </c>
      <c r="E80" s="42">
        <v>8423</v>
      </c>
      <c r="F80" s="23">
        <f t="shared" si="35"/>
        <v>21800</v>
      </c>
      <c r="G80" s="42">
        <v>10383</v>
      </c>
      <c r="H80" s="42">
        <v>11417</v>
      </c>
      <c r="I80" s="43">
        <v>2.35</v>
      </c>
      <c r="J80" s="43">
        <f t="shared" si="31"/>
        <v>2.5881514899679448</v>
      </c>
      <c r="K80" s="44">
        <f t="shared" si="32"/>
        <v>90.94333012174826</v>
      </c>
      <c r="L80" s="42">
        <f t="shared" si="33"/>
        <v>9276.595744680852</v>
      </c>
      <c r="M80" s="45">
        <f t="shared" si="36"/>
        <v>532</v>
      </c>
      <c r="N80" s="45">
        <f t="shared" si="37"/>
        <v>674</v>
      </c>
      <c r="O80" s="46">
        <f t="shared" si="34"/>
        <v>3.190381520401401</v>
      </c>
    </row>
    <row r="81" spans="1:15" ht="30" customHeight="1">
      <c r="A81" s="40">
        <v>405</v>
      </c>
      <c r="B81" s="50" t="s">
        <v>89</v>
      </c>
      <c r="C81" s="42">
        <v>7423</v>
      </c>
      <c r="D81" s="42">
        <v>19520</v>
      </c>
      <c r="E81" s="42">
        <v>7677</v>
      </c>
      <c r="F81" s="23">
        <f t="shared" si="35"/>
        <v>19275</v>
      </c>
      <c r="G81" s="42">
        <v>9020</v>
      </c>
      <c r="H81" s="42">
        <v>10255</v>
      </c>
      <c r="I81" s="43">
        <v>1.91</v>
      </c>
      <c r="J81" s="43">
        <f t="shared" si="31"/>
        <v>2.5107463853067604</v>
      </c>
      <c r="K81" s="44">
        <f t="shared" si="32"/>
        <v>87.95709410043881</v>
      </c>
      <c r="L81" s="42">
        <f t="shared" si="33"/>
        <v>10091.623036649215</v>
      </c>
      <c r="M81" s="45">
        <f t="shared" si="36"/>
        <v>254</v>
      </c>
      <c r="N81" s="45">
        <f t="shared" si="37"/>
        <v>-245</v>
      </c>
      <c r="O81" s="46">
        <f t="shared" si="34"/>
        <v>-1.2551229508196722</v>
      </c>
    </row>
    <row r="82" spans="1:15" ht="30" customHeight="1">
      <c r="A82" s="40">
        <v>406</v>
      </c>
      <c r="B82" s="50" t="s">
        <v>90</v>
      </c>
      <c r="C82" s="42">
        <v>3917</v>
      </c>
      <c r="D82" s="42">
        <v>11684</v>
      </c>
      <c r="E82" s="42">
        <v>4047</v>
      </c>
      <c r="F82" s="23">
        <f t="shared" si="35"/>
        <v>11754</v>
      </c>
      <c r="G82" s="42">
        <v>5643</v>
      </c>
      <c r="H82" s="42">
        <v>6111</v>
      </c>
      <c r="I82" s="43">
        <v>2.29</v>
      </c>
      <c r="J82" s="43">
        <f t="shared" si="31"/>
        <v>2.904373610081542</v>
      </c>
      <c r="K82" s="44">
        <f t="shared" si="32"/>
        <v>92.34167893961708</v>
      </c>
      <c r="L82" s="42">
        <f t="shared" si="33"/>
        <v>5132.751091703057</v>
      </c>
      <c r="M82" s="45">
        <f t="shared" si="36"/>
        <v>130</v>
      </c>
      <c r="N82" s="45">
        <f t="shared" si="37"/>
        <v>70</v>
      </c>
      <c r="O82" s="46">
        <f t="shared" si="34"/>
        <v>0.5991098938719617</v>
      </c>
    </row>
    <row r="83" spans="1:16" ht="30" customHeight="1">
      <c r="A83" s="40">
        <v>407</v>
      </c>
      <c r="B83" s="50" t="s">
        <v>91</v>
      </c>
      <c r="C83" s="42">
        <v>4217</v>
      </c>
      <c r="D83" s="42">
        <v>13181</v>
      </c>
      <c r="E83" s="42">
        <v>4650</v>
      </c>
      <c r="F83" s="23">
        <f t="shared" si="35"/>
        <v>13758</v>
      </c>
      <c r="G83" s="42">
        <v>6586</v>
      </c>
      <c r="H83" s="42">
        <v>7172</v>
      </c>
      <c r="I83" s="43">
        <v>7.35</v>
      </c>
      <c r="J83" s="43">
        <f t="shared" si="31"/>
        <v>2.9587096774193546</v>
      </c>
      <c r="K83" s="44">
        <f t="shared" si="32"/>
        <v>91.82933630786391</v>
      </c>
      <c r="L83" s="42">
        <f t="shared" si="33"/>
        <v>1871.8367346938776</v>
      </c>
      <c r="M83" s="45">
        <f t="shared" si="36"/>
        <v>433</v>
      </c>
      <c r="N83" s="45">
        <f t="shared" si="37"/>
        <v>577</v>
      </c>
      <c r="O83" s="46">
        <f t="shared" si="34"/>
        <v>4.377513087019194</v>
      </c>
      <c r="P83" s="48"/>
    </row>
    <row r="84" spans="1:16" ht="30" customHeight="1">
      <c r="A84" s="40">
        <v>408</v>
      </c>
      <c r="B84" s="50" t="s">
        <v>92</v>
      </c>
      <c r="C84" s="42">
        <v>5751</v>
      </c>
      <c r="D84" s="42">
        <v>15805</v>
      </c>
      <c r="E84" s="42">
        <v>5765</v>
      </c>
      <c r="F84" s="23">
        <f t="shared" si="35"/>
        <v>15399</v>
      </c>
      <c r="G84" s="42">
        <v>7236</v>
      </c>
      <c r="H84" s="42">
        <v>8163</v>
      </c>
      <c r="I84" s="43">
        <v>1.7</v>
      </c>
      <c r="J84" s="43">
        <f t="shared" si="31"/>
        <v>2.6711188204683434</v>
      </c>
      <c r="K84" s="44">
        <f t="shared" si="32"/>
        <v>88.64388092613011</v>
      </c>
      <c r="L84" s="42">
        <f t="shared" si="33"/>
        <v>9058.235294117647</v>
      </c>
      <c r="M84" s="45">
        <f t="shared" si="36"/>
        <v>14</v>
      </c>
      <c r="N84" s="45">
        <f t="shared" si="37"/>
        <v>-406</v>
      </c>
      <c r="O84" s="46">
        <f t="shared" si="34"/>
        <v>-2.5688073394495414</v>
      </c>
      <c r="P84" s="48"/>
    </row>
    <row r="85" spans="1:15" ht="30" customHeight="1">
      <c r="A85" s="40">
        <v>409</v>
      </c>
      <c r="B85" s="50" t="s">
        <v>83</v>
      </c>
      <c r="C85" s="42">
        <v>7691</v>
      </c>
      <c r="D85" s="42">
        <v>19162</v>
      </c>
      <c r="E85" s="42">
        <v>8346</v>
      </c>
      <c r="F85" s="23">
        <f t="shared" si="35"/>
        <v>19540</v>
      </c>
      <c r="G85" s="42">
        <v>9029</v>
      </c>
      <c r="H85" s="42">
        <v>10511</v>
      </c>
      <c r="I85" s="43">
        <v>1.89</v>
      </c>
      <c r="J85" s="43">
        <f t="shared" si="31"/>
        <v>2.34124131320393</v>
      </c>
      <c r="K85" s="44">
        <f t="shared" si="32"/>
        <v>85.9004852059747</v>
      </c>
      <c r="L85" s="42">
        <f t="shared" si="33"/>
        <v>10338.624338624339</v>
      </c>
      <c r="M85" s="45">
        <f t="shared" si="36"/>
        <v>655</v>
      </c>
      <c r="N85" s="45">
        <f t="shared" si="37"/>
        <v>378</v>
      </c>
      <c r="O85" s="46">
        <f t="shared" si="34"/>
        <v>1.9726542114601817</v>
      </c>
    </row>
    <row r="86" spans="1:15" ht="30" customHeight="1">
      <c r="A86" s="40">
        <v>410</v>
      </c>
      <c r="B86" s="50" t="s">
        <v>82</v>
      </c>
      <c r="C86" s="42">
        <v>11598</v>
      </c>
      <c r="D86" s="42">
        <v>24990</v>
      </c>
      <c r="E86" s="42">
        <v>12723</v>
      </c>
      <c r="F86" s="23">
        <f t="shared" si="35"/>
        <v>26085</v>
      </c>
      <c r="G86" s="42">
        <v>12428</v>
      </c>
      <c r="H86" s="42">
        <v>13657</v>
      </c>
      <c r="I86" s="43">
        <v>2.18</v>
      </c>
      <c r="J86" s="43">
        <f t="shared" si="31"/>
        <v>2.050224003772695</v>
      </c>
      <c r="K86" s="44">
        <f t="shared" si="32"/>
        <v>91.00095189280223</v>
      </c>
      <c r="L86" s="42">
        <f t="shared" si="33"/>
        <v>11965.596330275228</v>
      </c>
      <c r="M86" s="45">
        <f t="shared" si="36"/>
        <v>1125</v>
      </c>
      <c r="N86" s="45">
        <f t="shared" si="37"/>
        <v>1095</v>
      </c>
      <c r="O86" s="46">
        <f t="shared" si="34"/>
        <v>4.3817527010804325</v>
      </c>
    </row>
    <row r="87" spans="1:15" ht="30" customHeight="1">
      <c r="A87" s="40">
        <v>411</v>
      </c>
      <c r="B87" s="50" t="s">
        <v>81</v>
      </c>
      <c r="C87" s="42">
        <v>6521</v>
      </c>
      <c r="D87" s="42">
        <v>19481</v>
      </c>
      <c r="E87" s="42">
        <v>6941</v>
      </c>
      <c r="F87" s="23">
        <f t="shared" si="35"/>
        <v>19639</v>
      </c>
      <c r="G87" s="42">
        <v>9415</v>
      </c>
      <c r="H87" s="42">
        <v>10224</v>
      </c>
      <c r="I87" s="43">
        <v>2.64</v>
      </c>
      <c r="J87" s="43">
        <f t="shared" si="31"/>
        <v>2.829419392018441</v>
      </c>
      <c r="K87" s="44">
        <f t="shared" si="32"/>
        <v>92.08724569640061</v>
      </c>
      <c r="L87" s="42">
        <f t="shared" si="33"/>
        <v>7439.015151515151</v>
      </c>
      <c r="M87" s="45">
        <f t="shared" si="36"/>
        <v>420</v>
      </c>
      <c r="N87" s="45">
        <f t="shared" si="37"/>
        <v>158</v>
      </c>
      <c r="O87" s="46">
        <f t="shared" si="34"/>
        <v>0.8110466608490324</v>
      </c>
    </row>
    <row r="88" spans="1:15" ht="30" customHeight="1">
      <c r="A88" s="40">
        <v>412</v>
      </c>
      <c r="B88" s="50" t="s">
        <v>80</v>
      </c>
      <c r="C88" s="42">
        <v>5777</v>
      </c>
      <c r="D88" s="42">
        <v>15946</v>
      </c>
      <c r="E88" s="42">
        <v>6134</v>
      </c>
      <c r="F88" s="23">
        <f t="shared" si="35"/>
        <v>15864</v>
      </c>
      <c r="G88" s="42">
        <v>7666</v>
      </c>
      <c r="H88" s="42">
        <v>8198</v>
      </c>
      <c r="I88" s="43">
        <v>1.59</v>
      </c>
      <c r="J88" s="43">
        <f t="shared" si="31"/>
        <v>2.586240626018911</v>
      </c>
      <c r="K88" s="44">
        <f t="shared" si="32"/>
        <v>93.51061234447427</v>
      </c>
      <c r="L88" s="42">
        <f t="shared" si="33"/>
        <v>9977.358490566037</v>
      </c>
      <c r="M88" s="45">
        <f t="shared" si="36"/>
        <v>357</v>
      </c>
      <c r="N88" s="45">
        <f t="shared" si="37"/>
        <v>-82</v>
      </c>
      <c r="O88" s="46">
        <f t="shared" si="34"/>
        <v>-0.5142355449642543</v>
      </c>
    </row>
    <row r="89" spans="1:15" ht="30" customHeight="1">
      <c r="A89" s="40">
        <v>413</v>
      </c>
      <c r="B89" s="50" t="s">
        <v>79</v>
      </c>
      <c r="C89" s="42">
        <v>8447</v>
      </c>
      <c r="D89" s="42">
        <v>19728</v>
      </c>
      <c r="E89" s="42">
        <v>8873</v>
      </c>
      <c r="F89" s="23">
        <f t="shared" si="35"/>
        <v>19501</v>
      </c>
      <c r="G89" s="42">
        <v>9839</v>
      </c>
      <c r="H89" s="42">
        <v>9662</v>
      </c>
      <c r="I89" s="43">
        <v>1.96</v>
      </c>
      <c r="J89" s="43">
        <f t="shared" si="31"/>
        <v>2.197791051504564</v>
      </c>
      <c r="K89" s="44">
        <f t="shared" si="32"/>
        <v>101.83191885737943</v>
      </c>
      <c r="L89" s="42">
        <f t="shared" si="33"/>
        <v>9949.489795918367</v>
      </c>
      <c r="M89" s="45">
        <f t="shared" si="36"/>
        <v>426</v>
      </c>
      <c r="N89" s="45">
        <f t="shared" si="37"/>
        <v>-227</v>
      </c>
      <c r="O89" s="46">
        <f t="shared" si="34"/>
        <v>-1.1506488240064883</v>
      </c>
    </row>
    <row r="90" spans="1:15" ht="30" customHeight="1">
      <c r="A90" s="40">
        <v>414</v>
      </c>
      <c r="B90" s="50" t="s">
        <v>78</v>
      </c>
      <c r="C90" s="42">
        <v>7121</v>
      </c>
      <c r="D90" s="42">
        <v>16275</v>
      </c>
      <c r="E90" s="42">
        <v>7507</v>
      </c>
      <c r="F90" s="23">
        <f t="shared" si="35"/>
        <v>16554</v>
      </c>
      <c r="G90" s="42">
        <v>8206</v>
      </c>
      <c r="H90" s="42">
        <v>8348</v>
      </c>
      <c r="I90" s="43">
        <v>1.34</v>
      </c>
      <c r="J90" s="43">
        <f t="shared" si="31"/>
        <v>2.205141867590249</v>
      </c>
      <c r="K90" s="44">
        <f t="shared" si="32"/>
        <v>98.29899377096311</v>
      </c>
      <c r="L90" s="42">
        <f t="shared" si="33"/>
        <v>12353.731343283582</v>
      </c>
      <c r="M90" s="45">
        <f t="shared" si="36"/>
        <v>386</v>
      </c>
      <c r="N90" s="45">
        <f t="shared" si="37"/>
        <v>279</v>
      </c>
      <c r="O90" s="46">
        <f t="shared" si="34"/>
        <v>1.7142857142857144</v>
      </c>
    </row>
    <row r="91" spans="1:15" ht="11.25" customHeight="1">
      <c r="A91" s="40"/>
      <c r="B91" s="41"/>
      <c r="C91" s="42"/>
      <c r="D91" s="42"/>
      <c r="E91" s="42"/>
      <c r="F91" s="42"/>
      <c r="G91" s="42"/>
      <c r="H91" s="42"/>
      <c r="I91" s="43"/>
      <c r="J91" s="43"/>
      <c r="K91" s="44"/>
      <c r="L91" s="42"/>
      <c r="M91" s="45"/>
      <c r="N91" s="45"/>
      <c r="O91" s="46"/>
    </row>
    <row r="92" spans="1:15" ht="30" customHeight="1">
      <c r="A92" s="54" t="s">
        <v>94</v>
      </c>
      <c r="B92" s="55"/>
      <c r="C92" s="20">
        <f aca="true" t="shared" si="38" ref="C92:H92">SUM(C93:C100)</f>
        <v>56674</v>
      </c>
      <c r="D92" s="20">
        <f t="shared" si="38"/>
        <v>124224</v>
      </c>
      <c r="E92" s="20">
        <f t="shared" si="38"/>
        <v>59918</v>
      </c>
      <c r="F92" s="20">
        <f t="shared" si="38"/>
        <v>126468</v>
      </c>
      <c r="G92" s="20">
        <f t="shared" si="38"/>
        <v>62249</v>
      </c>
      <c r="H92" s="20">
        <f t="shared" si="38"/>
        <v>64219</v>
      </c>
      <c r="I92" s="25">
        <v>16.02</v>
      </c>
      <c r="J92" s="25">
        <f>+F92/E92</f>
        <v>2.1106846022897963</v>
      </c>
      <c r="K92" s="26">
        <f>+G92/H92*100</f>
        <v>96.93237203942758</v>
      </c>
      <c r="L92" s="20">
        <f>+F92/I92</f>
        <v>7894.38202247191</v>
      </c>
      <c r="M92" s="27">
        <f>SUM(M93:M100)</f>
        <v>3244</v>
      </c>
      <c r="N92" s="27">
        <f>SUM(N93:N100)</f>
        <v>2244</v>
      </c>
      <c r="O92" s="28">
        <f>+N92/D92*100</f>
        <v>1.8064142194744974</v>
      </c>
    </row>
    <row r="93" spans="1:15" ht="30" customHeight="1">
      <c r="A93" s="40">
        <v>601</v>
      </c>
      <c r="B93" s="50" t="s">
        <v>95</v>
      </c>
      <c r="C93" s="42">
        <v>8044</v>
      </c>
      <c r="D93" s="42">
        <v>17528</v>
      </c>
      <c r="E93" s="42">
        <v>9797</v>
      </c>
      <c r="F93" s="23">
        <f>SUM(G93:H93)</f>
        <v>20072</v>
      </c>
      <c r="G93" s="42">
        <v>9058</v>
      </c>
      <c r="H93" s="42">
        <v>11014</v>
      </c>
      <c r="I93" s="43">
        <v>1.16</v>
      </c>
      <c r="J93" s="43">
        <f>+F93/E93</f>
        <v>2.0487904460549147</v>
      </c>
      <c r="K93" s="44">
        <f>+G93/H93*100</f>
        <v>82.24078445614673</v>
      </c>
      <c r="L93" s="42">
        <f>+F93/I93</f>
        <v>17303.44827586207</v>
      </c>
      <c r="M93" s="45">
        <f aca="true" t="shared" si="39" ref="M93:N96">+E93-C93</f>
        <v>1753</v>
      </c>
      <c r="N93" s="45">
        <f t="shared" si="39"/>
        <v>2544</v>
      </c>
      <c r="O93" s="46">
        <f>+N93/D93*100</f>
        <v>14.513920584208122</v>
      </c>
    </row>
    <row r="94" spans="1:15" ht="30" customHeight="1">
      <c r="A94" s="40">
        <v>602</v>
      </c>
      <c r="B94" s="50" t="s">
        <v>96</v>
      </c>
      <c r="C94" s="42">
        <v>7291</v>
      </c>
      <c r="D94" s="42">
        <v>17585</v>
      </c>
      <c r="E94" s="42">
        <v>7878</v>
      </c>
      <c r="F94" s="23">
        <f>SUM(G94:H94)</f>
        <v>17681</v>
      </c>
      <c r="G94" s="42">
        <v>8263</v>
      </c>
      <c r="H94" s="42">
        <v>9418</v>
      </c>
      <c r="I94" s="43">
        <v>1.54</v>
      </c>
      <c r="J94" s="43">
        <f>+F94/E94</f>
        <v>2.2443513582127443</v>
      </c>
      <c r="K94" s="44">
        <f>+G94/H94*100</f>
        <v>87.73624973455087</v>
      </c>
      <c r="L94" s="42">
        <f>+F94/I94</f>
        <v>11481.16883116883</v>
      </c>
      <c r="M94" s="45">
        <f t="shared" si="39"/>
        <v>587</v>
      </c>
      <c r="N94" s="45">
        <f t="shared" si="39"/>
        <v>96</v>
      </c>
      <c r="O94" s="46">
        <f>+N94/D94*100</f>
        <v>0.5459198180267274</v>
      </c>
    </row>
    <row r="95" spans="1:15" ht="30" customHeight="1">
      <c r="A95" s="40">
        <v>603</v>
      </c>
      <c r="B95" s="50" t="s">
        <v>97</v>
      </c>
      <c r="C95" s="42">
        <v>6618</v>
      </c>
      <c r="D95" s="42">
        <v>14800</v>
      </c>
      <c r="E95" s="42">
        <v>6474</v>
      </c>
      <c r="F95" s="23">
        <f>SUM(G95:H95)</f>
        <v>13994</v>
      </c>
      <c r="G95" s="42">
        <v>7104</v>
      </c>
      <c r="H95" s="42">
        <v>6890</v>
      </c>
      <c r="I95" s="43">
        <v>1.31</v>
      </c>
      <c r="J95" s="43">
        <f>+F95/E95</f>
        <v>2.161569354340439</v>
      </c>
      <c r="K95" s="44">
        <f>+G95/H95*100</f>
        <v>103.10595065312047</v>
      </c>
      <c r="L95" s="42">
        <f>+F95/I95</f>
        <v>10682.442748091602</v>
      </c>
      <c r="M95" s="45">
        <f t="shared" si="39"/>
        <v>-144</v>
      </c>
      <c r="N95" s="45">
        <f t="shared" si="39"/>
        <v>-806</v>
      </c>
      <c r="O95" s="46">
        <f>+N95/D95*100</f>
        <v>-5.445945945945946</v>
      </c>
    </row>
    <row r="96" spans="1:15" ht="30" customHeight="1">
      <c r="A96" s="40">
        <v>604</v>
      </c>
      <c r="B96" s="50" t="s">
        <v>98</v>
      </c>
      <c r="C96" s="42">
        <v>8818</v>
      </c>
      <c r="D96" s="42">
        <v>21862</v>
      </c>
      <c r="E96" s="42">
        <v>9009</v>
      </c>
      <c r="F96" s="23">
        <f>SUM(G96:H96)</f>
        <v>21546</v>
      </c>
      <c r="G96" s="42">
        <v>10527</v>
      </c>
      <c r="H96" s="42">
        <v>11019</v>
      </c>
      <c r="I96" s="43">
        <v>1.99</v>
      </c>
      <c r="J96" s="43">
        <f>+F96/E96</f>
        <v>2.3916083916083917</v>
      </c>
      <c r="K96" s="44">
        <f>+G96/H96*100</f>
        <v>95.53498502586442</v>
      </c>
      <c r="L96" s="42">
        <f>+F96/I96</f>
        <v>10827.13567839196</v>
      </c>
      <c r="M96" s="45">
        <f t="shared" si="39"/>
        <v>191</v>
      </c>
      <c r="N96" s="45">
        <f t="shared" si="39"/>
        <v>-316</v>
      </c>
      <c r="O96" s="46">
        <f>+N96/D96*100</f>
        <v>-1.4454304272253224</v>
      </c>
    </row>
    <row r="97" spans="1:15" ht="11.25" customHeight="1">
      <c r="A97" s="51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</row>
    <row r="98" spans="1:15" ht="30" customHeight="1">
      <c r="A98" s="40">
        <v>605</v>
      </c>
      <c r="B98" s="50" t="s">
        <v>99</v>
      </c>
      <c r="C98" s="42">
        <v>7711</v>
      </c>
      <c r="D98" s="42">
        <v>15477</v>
      </c>
      <c r="E98" s="42">
        <v>8042</v>
      </c>
      <c r="F98" s="23">
        <f>SUM(G98:H98)</f>
        <v>16188</v>
      </c>
      <c r="G98" s="42">
        <v>8316</v>
      </c>
      <c r="H98" s="42">
        <v>7872</v>
      </c>
      <c r="I98" s="43">
        <v>1.45</v>
      </c>
      <c r="J98" s="43">
        <f>+F98/E98</f>
        <v>2.0129321064411836</v>
      </c>
      <c r="K98" s="44">
        <f>+G98/H98*100</f>
        <v>105.64024390243902</v>
      </c>
      <c r="L98" s="42">
        <f>+F98/I98</f>
        <v>11164.137931034484</v>
      </c>
      <c r="M98" s="45">
        <f aca="true" t="shared" si="40" ref="M98:N100">+E98-C98</f>
        <v>331</v>
      </c>
      <c r="N98" s="45">
        <f t="shared" si="40"/>
        <v>711</v>
      </c>
      <c r="O98" s="46">
        <f>+N98/D98*100</f>
        <v>4.593913549137429</v>
      </c>
    </row>
    <row r="99" spans="1:15" ht="30" customHeight="1">
      <c r="A99" s="40">
        <v>606</v>
      </c>
      <c r="B99" s="50" t="s">
        <v>100</v>
      </c>
      <c r="C99" s="42">
        <v>7533</v>
      </c>
      <c r="D99" s="42">
        <v>15412</v>
      </c>
      <c r="E99" s="42">
        <v>7787</v>
      </c>
      <c r="F99" s="23">
        <f>SUM(G99:H99)</f>
        <v>16199</v>
      </c>
      <c r="G99" s="42">
        <v>8380</v>
      </c>
      <c r="H99" s="42">
        <v>7819</v>
      </c>
      <c r="I99" s="43">
        <v>5.25</v>
      </c>
      <c r="J99" s="43">
        <f>+F99/E99</f>
        <v>2.080261975086683</v>
      </c>
      <c r="K99" s="44">
        <f>+G99/H99*100</f>
        <v>107.1748305409899</v>
      </c>
      <c r="L99" s="42">
        <f>+F99/I99</f>
        <v>3085.5238095238096</v>
      </c>
      <c r="M99" s="45">
        <f t="shared" si="40"/>
        <v>254</v>
      </c>
      <c r="N99" s="45">
        <f t="shared" si="40"/>
        <v>787</v>
      </c>
      <c r="O99" s="46">
        <f>+N99/D99*100</f>
        <v>5.10641058915131</v>
      </c>
    </row>
    <row r="100" spans="1:15" ht="30" customHeight="1">
      <c r="A100" s="40">
        <v>607</v>
      </c>
      <c r="B100" s="50" t="s">
        <v>101</v>
      </c>
      <c r="C100" s="42">
        <v>10659</v>
      </c>
      <c r="D100" s="42">
        <v>21560</v>
      </c>
      <c r="E100" s="42">
        <v>10931</v>
      </c>
      <c r="F100" s="23">
        <f>SUM(G100:H100)</f>
        <v>20788</v>
      </c>
      <c r="G100" s="42">
        <v>10601</v>
      </c>
      <c r="H100" s="42">
        <v>10187</v>
      </c>
      <c r="I100" s="43">
        <v>3.31</v>
      </c>
      <c r="J100" s="43">
        <f>+F100/E100</f>
        <v>1.9017473241240508</v>
      </c>
      <c r="K100" s="44">
        <f>+G100/H100*100</f>
        <v>104.06400314125848</v>
      </c>
      <c r="L100" s="42">
        <f>+F100/I100</f>
        <v>6280.36253776435</v>
      </c>
      <c r="M100" s="45">
        <f t="shared" si="40"/>
        <v>272</v>
      </c>
      <c r="N100" s="45">
        <f t="shared" si="40"/>
        <v>-772</v>
      </c>
      <c r="O100" s="46">
        <f>+N100/D100*100</f>
        <v>-3.580705009276438</v>
      </c>
    </row>
    <row r="101" spans="1:16" ht="11.25" customHeight="1">
      <c r="A101" s="40"/>
      <c r="B101" s="41"/>
      <c r="C101" s="42"/>
      <c r="D101" s="42"/>
      <c r="E101" s="42"/>
      <c r="F101" s="42"/>
      <c r="G101" s="42"/>
      <c r="H101" s="42"/>
      <c r="I101" s="43"/>
      <c r="J101" s="43"/>
      <c r="K101" s="44"/>
      <c r="L101" s="42"/>
      <c r="M101" s="45"/>
      <c r="N101" s="45"/>
      <c r="O101" s="46"/>
      <c r="P101" s="48"/>
    </row>
    <row r="102" spans="1:16" ht="30" customHeight="1">
      <c r="A102" s="54" t="s">
        <v>105</v>
      </c>
      <c r="B102" s="55"/>
      <c r="C102" s="20">
        <f aca="true" t="shared" si="41" ref="C102:H102">SUM(C103:C109,C110:C118)</f>
        <v>75167</v>
      </c>
      <c r="D102" s="20">
        <f t="shared" si="41"/>
        <v>196796</v>
      </c>
      <c r="E102" s="20">
        <f t="shared" si="41"/>
        <v>82032</v>
      </c>
      <c r="F102" s="20">
        <f t="shared" si="41"/>
        <v>203656</v>
      </c>
      <c r="G102" s="20">
        <f t="shared" si="41"/>
        <v>97265</v>
      </c>
      <c r="H102" s="20">
        <f t="shared" si="41"/>
        <v>106391</v>
      </c>
      <c r="I102" s="25">
        <v>95.88</v>
      </c>
      <c r="J102" s="25">
        <f aca="true" t="shared" si="42" ref="J102:J109">+F102/E102</f>
        <v>2.482640920616345</v>
      </c>
      <c r="K102" s="26">
        <f aca="true" t="shared" si="43" ref="K102:K109">+G102/H102*100</f>
        <v>91.42220676560987</v>
      </c>
      <c r="L102" s="20">
        <f aca="true" t="shared" si="44" ref="L102:L118">+F102/I102</f>
        <v>2124.0717563621192</v>
      </c>
      <c r="M102" s="27">
        <f>SUM(M103:M109,M110:M118)</f>
        <v>6865</v>
      </c>
      <c r="N102" s="27">
        <f>SUM(N103:N109,N110:N118)</f>
        <v>6860</v>
      </c>
      <c r="O102" s="28">
        <f aca="true" t="shared" si="45" ref="O102:O118">+N102/D102*100</f>
        <v>3.4858432081952886</v>
      </c>
      <c r="P102" s="48"/>
    </row>
    <row r="103" spans="1:15" ht="30" customHeight="1">
      <c r="A103" s="40">
        <v>701</v>
      </c>
      <c r="B103" s="50" t="s">
        <v>102</v>
      </c>
      <c r="C103" s="42">
        <v>6762</v>
      </c>
      <c r="D103" s="42">
        <v>15294</v>
      </c>
      <c r="E103" s="42">
        <v>7681</v>
      </c>
      <c r="F103" s="23">
        <f aca="true" t="shared" si="46" ref="F103:F118">SUM(G103:H103)</f>
        <v>16826</v>
      </c>
      <c r="G103" s="42">
        <v>8326</v>
      </c>
      <c r="H103" s="42">
        <v>8500</v>
      </c>
      <c r="I103" s="43">
        <v>1.37</v>
      </c>
      <c r="J103" s="43">
        <f t="shared" si="42"/>
        <v>2.190600182267934</v>
      </c>
      <c r="K103" s="44">
        <f t="shared" si="43"/>
        <v>97.95294117647059</v>
      </c>
      <c r="L103" s="42">
        <f t="shared" si="44"/>
        <v>12281.751824817517</v>
      </c>
      <c r="M103" s="45">
        <f aca="true" t="shared" si="47" ref="M103:N109">+E103-C103</f>
        <v>919</v>
      </c>
      <c r="N103" s="45">
        <f t="shared" si="47"/>
        <v>1532</v>
      </c>
      <c r="O103" s="46">
        <f t="shared" si="45"/>
        <v>10.017000130770237</v>
      </c>
    </row>
    <row r="104" spans="1:15" ht="30" customHeight="1">
      <c r="A104" s="40">
        <v>702</v>
      </c>
      <c r="B104" s="50" t="s">
        <v>103</v>
      </c>
      <c r="C104" s="42">
        <v>4250</v>
      </c>
      <c r="D104" s="42">
        <v>8388</v>
      </c>
      <c r="E104" s="42">
        <v>4947</v>
      </c>
      <c r="F104" s="23">
        <f t="shared" si="46"/>
        <v>9804</v>
      </c>
      <c r="G104" s="42">
        <v>4881</v>
      </c>
      <c r="H104" s="42">
        <v>4923</v>
      </c>
      <c r="I104" s="43">
        <v>0.79</v>
      </c>
      <c r="J104" s="43">
        <f t="shared" si="42"/>
        <v>1.9818071558520316</v>
      </c>
      <c r="K104" s="44">
        <f t="shared" si="43"/>
        <v>99.14686166971359</v>
      </c>
      <c r="L104" s="42">
        <f t="shared" si="44"/>
        <v>12410.12658227848</v>
      </c>
      <c r="M104" s="45">
        <f t="shared" si="47"/>
        <v>697</v>
      </c>
      <c r="N104" s="45">
        <f t="shared" si="47"/>
        <v>1416</v>
      </c>
      <c r="O104" s="46">
        <f t="shared" si="45"/>
        <v>16.88125894134478</v>
      </c>
    </row>
    <row r="105" spans="1:15" ht="30" customHeight="1">
      <c r="A105" s="40">
        <v>703</v>
      </c>
      <c r="B105" s="50" t="s">
        <v>104</v>
      </c>
      <c r="C105" s="42">
        <v>9053</v>
      </c>
      <c r="D105" s="42">
        <v>18092</v>
      </c>
      <c r="E105" s="42">
        <v>9992</v>
      </c>
      <c r="F105" s="23">
        <f t="shared" si="46"/>
        <v>19399</v>
      </c>
      <c r="G105" s="42">
        <v>9163</v>
      </c>
      <c r="H105" s="42">
        <v>10236</v>
      </c>
      <c r="I105" s="43">
        <v>1.12</v>
      </c>
      <c r="J105" s="43">
        <f t="shared" si="42"/>
        <v>1.941453162530024</v>
      </c>
      <c r="K105" s="44">
        <f t="shared" si="43"/>
        <v>89.51738960531458</v>
      </c>
      <c r="L105" s="42">
        <f t="shared" si="44"/>
        <v>17320.535714285714</v>
      </c>
      <c r="M105" s="45">
        <f t="shared" si="47"/>
        <v>939</v>
      </c>
      <c r="N105" s="45">
        <f t="shared" si="47"/>
        <v>1307</v>
      </c>
      <c r="O105" s="46">
        <f t="shared" si="45"/>
        <v>7.224187486181738</v>
      </c>
    </row>
    <row r="106" spans="1:15" ht="30" customHeight="1">
      <c r="A106" s="40">
        <v>704</v>
      </c>
      <c r="B106" s="50" t="s">
        <v>106</v>
      </c>
      <c r="C106" s="42">
        <v>6075</v>
      </c>
      <c r="D106" s="42">
        <v>15425</v>
      </c>
      <c r="E106" s="42">
        <v>6527</v>
      </c>
      <c r="F106" s="23">
        <f t="shared" si="46"/>
        <v>15805</v>
      </c>
      <c r="G106" s="42">
        <v>7435</v>
      </c>
      <c r="H106" s="42">
        <v>8370</v>
      </c>
      <c r="I106" s="43">
        <v>1.16</v>
      </c>
      <c r="J106" s="43">
        <f t="shared" si="42"/>
        <v>2.4214800061283897</v>
      </c>
      <c r="K106" s="44">
        <f t="shared" si="43"/>
        <v>88.82915173237754</v>
      </c>
      <c r="L106" s="42">
        <f t="shared" si="44"/>
        <v>13625.000000000002</v>
      </c>
      <c r="M106" s="45">
        <f t="shared" si="47"/>
        <v>452</v>
      </c>
      <c r="N106" s="45">
        <f t="shared" si="47"/>
        <v>380</v>
      </c>
      <c r="O106" s="46">
        <f t="shared" si="45"/>
        <v>2.4635332252836304</v>
      </c>
    </row>
    <row r="107" spans="1:15" ht="30" customHeight="1">
      <c r="A107" s="40">
        <v>705</v>
      </c>
      <c r="B107" s="50" t="s">
        <v>107</v>
      </c>
      <c r="C107" s="42">
        <v>6079</v>
      </c>
      <c r="D107" s="42">
        <v>15523</v>
      </c>
      <c r="E107" s="42">
        <v>6299</v>
      </c>
      <c r="F107" s="23">
        <f t="shared" si="46"/>
        <v>15209</v>
      </c>
      <c r="G107" s="42">
        <v>7148</v>
      </c>
      <c r="H107" s="42">
        <v>8061</v>
      </c>
      <c r="I107" s="43">
        <v>1.17</v>
      </c>
      <c r="J107" s="43">
        <f t="shared" si="42"/>
        <v>2.4145102397205904</v>
      </c>
      <c r="K107" s="44">
        <f t="shared" si="43"/>
        <v>88.67386180374643</v>
      </c>
      <c r="L107" s="42">
        <f t="shared" si="44"/>
        <v>12999.1452991453</v>
      </c>
      <c r="M107" s="45">
        <f t="shared" si="47"/>
        <v>220</v>
      </c>
      <c r="N107" s="45">
        <f t="shared" si="47"/>
        <v>-314</v>
      </c>
      <c r="O107" s="46">
        <f t="shared" si="45"/>
        <v>-2.0228048701926173</v>
      </c>
    </row>
    <row r="108" spans="1:15" ht="30" customHeight="1">
      <c r="A108" s="40">
        <v>706</v>
      </c>
      <c r="B108" s="50" t="s">
        <v>108</v>
      </c>
      <c r="C108" s="42">
        <v>5629</v>
      </c>
      <c r="D108" s="42">
        <v>15862</v>
      </c>
      <c r="E108" s="42">
        <v>6053</v>
      </c>
      <c r="F108" s="23">
        <f t="shared" si="46"/>
        <v>16185</v>
      </c>
      <c r="G108" s="42">
        <v>7840</v>
      </c>
      <c r="H108" s="42">
        <v>8345</v>
      </c>
      <c r="I108" s="43">
        <v>1.29</v>
      </c>
      <c r="J108" s="43">
        <f t="shared" si="42"/>
        <v>2.6738807203039814</v>
      </c>
      <c r="K108" s="44">
        <f t="shared" si="43"/>
        <v>93.94847213900539</v>
      </c>
      <c r="L108" s="42">
        <f t="shared" si="44"/>
        <v>12546.511627906977</v>
      </c>
      <c r="M108" s="45">
        <f t="shared" si="47"/>
        <v>424</v>
      </c>
      <c r="N108" s="45">
        <f t="shared" si="47"/>
        <v>323</v>
      </c>
      <c r="O108" s="46">
        <f t="shared" si="45"/>
        <v>2.036313201361745</v>
      </c>
    </row>
    <row r="109" spans="1:15" ht="30" customHeight="1">
      <c r="A109" s="40">
        <v>707</v>
      </c>
      <c r="B109" s="50" t="s">
        <v>109</v>
      </c>
      <c r="C109" s="42">
        <v>6323</v>
      </c>
      <c r="D109" s="42">
        <v>16956</v>
      </c>
      <c r="E109" s="42">
        <v>6530</v>
      </c>
      <c r="F109" s="23">
        <f t="shared" si="46"/>
        <v>16530</v>
      </c>
      <c r="G109" s="42">
        <v>7620</v>
      </c>
      <c r="H109" s="42">
        <v>8910</v>
      </c>
      <c r="I109" s="43">
        <v>1.62</v>
      </c>
      <c r="J109" s="43">
        <f t="shared" si="42"/>
        <v>2.531393568147014</v>
      </c>
      <c r="K109" s="44">
        <f t="shared" si="43"/>
        <v>85.52188552188552</v>
      </c>
      <c r="L109" s="42">
        <f t="shared" si="44"/>
        <v>10203.703703703703</v>
      </c>
      <c r="M109" s="45">
        <f t="shared" si="47"/>
        <v>207</v>
      </c>
      <c r="N109" s="45">
        <f t="shared" si="47"/>
        <v>-426</v>
      </c>
      <c r="O109" s="46">
        <f t="shared" si="45"/>
        <v>-2.5123849964614293</v>
      </c>
    </row>
    <row r="110" spans="1:15" ht="30" customHeight="1">
      <c r="A110" s="33">
        <v>708</v>
      </c>
      <c r="B110" s="47" t="s">
        <v>110</v>
      </c>
      <c r="C110" s="35">
        <v>5524</v>
      </c>
      <c r="D110" s="35">
        <v>13952</v>
      </c>
      <c r="E110" s="35">
        <v>5488</v>
      </c>
      <c r="F110" s="23">
        <f t="shared" si="46"/>
        <v>13304</v>
      </c>
      <c r="G110" s="35">
        <v>6213</v>
      </c>
      <c r="H110" s="35">
        <v>7091</v>
      </c>
      <c r="I110" s="36">
        <v>0.96</v>
      </c>
      <c r="J110" s="36">
        <f aca="true" t="shared" si="48" ref="J110:J118">+F110/E110</f>
        <v>2.424198250728863</v>
      </c>
      <c r="K110" s="37">
        <f aca="true" t="shared" si="49" ref="K110:K118">+G110/H110*100</f>
        <v>87.61810746016077</v>
      </c>
      <c r="L110" s="35">
        <f t="shared" si="44"/>
        <v>13858.333333333334</v>
      </c>
      <c r="M110" s="38">
        <f aca="true" t="shared" si="50" ref="M110:M118">+E110-C110</f>
        <v>-36</v>
      </c>
      <c r="N110" s="38">
        <f aca="true" t="shared" si="51" ref="N110:N118">+F110-D110</f>
        <v>-648</v>
      </c>
      <c r="O110" s="39">
        <f t="shared" si="45"/>
        <v>-4.644495412844036</v>
      </c>
    </row>
    <row r="111" spans="1:15" ht="30" customHeight="1">
      <c r="A111" s="33">
        <v>709</v>
      </c>
      <c r="B111" s="47" t="s">
        <v>111</v>
      </c>
      <c r="C111" s="35">
        <v>3207</v>
      </c>
      <c r="D111" s="35">
        <v>9174</v>
      </c>
      <c r="E111" s="35">
        <v>3391</v>
      </c>
      <c r="F111" s="23">
        <f t="shared" si="46"/>
        <v>9116</v>
      </c>
      <c r="G111" s="35">
        <v>4351</v>
      </c>
      <c r="H111" s="35">
        <v>4765</v>
      </c>
      <c r="I111" s="36">
        <v>1.09</v>
      </c>
      <c r="J111" s="36">
        <f t="shared" si="48"/>
        <v>2.6882925390740193</v>
      </c>
      <c r="K111" s="37">
        <f t="shared" si="49"/>
        <v>91.31164742917105</v>
      </c>
      <c r="L111" s="35">
        <f t="shared" si="44"/>
        <v>8363.302752293577</v>
      </c>
      <c r="M111" s="38">
        <f t="shared" si="50"/>
        <v>184</v>
      </c>
      <c r="N111" s="38">
        <f t="shared" si="51"/>
        <v>-58</v>
      </c>
      <c r="O111" s="39">
        <f t="shared" si="45"/>
        <v>-0.632221495530848</v>
      </c>
    </row>
    <row r="112" spans="1:15" ht="30" customHeight="1">
      <c r="A112" s="33">
        <v>710</v>
      </c>
      <c r="B112" s="47" t="s">
        <v>112</v>
      </c>
      <c r="C112" s="35">
        <v>5739</v>
      </c>
      <c r="D112" s="35">
        <v>16777</v>
      </c>
      <c r="E112" s="35">
        <v>6394</v>
      </c>
      <c r="F112" s="23">
        <f t="shared" si="46"/>
        <v>17296</v>
      </c>
      <c r="G112" s="35">
        <v>8342</v>
      </c>
      <c r="H112" s="35">
        <v>8954</v>
      </c>
      <c r="I112" s="36">
        <v>4.76</v>
      </c>
      <c r="J112" s="36">
        <f t="shared" si="48"/>
        <v>2.7050359712230216</v>
      </c>
      <c r="K112" s="37">
        <f t="shared" si="49"/>
        <v>93.16506589233862</v>
      </c>
      <c r="L112" s="35">
        <f t="shared" si="44"/>
        <v>3633.6134453781515</v>
      </c>
      <c r="M112" s="38">
        <f t="shared" si="50"/>
        <v>655</v>
      </c>
      <c r="N112" s="38">
        <f t="shared" si="51"/>
        <v>519</v>
      </c>
      <c r="O112" s="39">
        <f t="shared" si="45"/>
        <v>3.0935208916969663</v>
      </c>
    </row>
    <row r="113" spans="1:15" ht="30" customHeight="1">
      <c r="A113" s="33">
        <v>711</v>
      </c>
      <c r="B113" s="47" t="s">
        <v>113</v>
      </c>
      <c r="C113" s="35">
        <v>3249</v>
      </c>
      <c r="D113" s="35">
        <v>8754</v>
      </c>
      <c r="E113" s="35">
        <v>3847</v>
      </c>
      <c r="F113" s="23">
        <f t="shared" si="46"/>
        <v>9801</v>
      </c>
      <c r="G113" s="35">
        <v>4773</v>
      </c>
      <c r="H113" s="35">
        <v>5028</v>
      </c>
      <c r="I113" s="36">
        <v>1.5</v>
      </c>
      <c r="J113" s="36">
        <f t="shared" si="48"/>
        <v>2.547699506108656</v>
      </c>
      <c r="K113" s="37">
        <f t="shared" si="49"/>
        <v>94.92840095465394</v>
      </c>
      <c r="L113" s="35">
        <f t="shared" si="44"/>
        <v>6534</v>
      </c>
      <c r="M113" s="38">
        <f t="shared" si="50"/>
        <v>598</v>
      </c>
      <c r="N113" s="38">
        <f t="shared" si="51"/>
        <v>1047</v>
      </c>
      <c r="O113" s="39">
        <f t="shared" si="45"/>
        <v>11.960246744345442</v>
      </c>
    </row>
    <row r="114" spans="1:15" ht="30" customHeight="1">
      <c r="A114" s="33">
        <v>712</v>
      </c>
      <c r="B114" s="47" t="s">
        <v>114</v>
      </c>
      <c r="C114" s="35">
        <v>4180</v>
      </c>
      <c r="D114" s="35">
        <v>12316</v>
      </c>
      <c r="E114" s="35">
        <v>4744</v>
      </c>
      <c r="F114" s="23">
        <f t="shared" si="46"/>
        <v>13160</v>
      </c>
      <c r="G114" s="35">
        <v>6365</v>
      </c>
      <c r="H114" s="35">
        <v>6795</v>
      </c>
      <c r="I114" s="36">
        <v>2.25</v>
      </c>
      <c r="J114" s="36">
        <f t="shared" si="48"/>
        <v>2.7740303541315345</v>
      </c>
      <c r="K114" s="37">
        <f t="shared" si="49"/>
        <v>93.67181751287713</v>
      </c>
      <c r="L114" s="35">
        <f t="shared" si="44"/>
        <v>5848.888888888889</v>
      </c>
      <c r="M114" s="38">
        <f t="shared" si="50"/>
        <v>564</v>
      </c>
      <c r="N114" s="38">
        <f t="shared" si="51"/>
        <v>844</v>
      </c>
      <c r="O114" s="39">
        <f t="shared" si="45"/>
        <v>6.852874309840858</v>
      </c>
    </row>
    <row r="115" spans="1:15" ht="30" customHeight="1">
      <c r="A115" s="33">
        <v>713</v>
      </c>
      <c r="B115" s="47" t="s">
        <v>115</v>
      </c>
      <c r="C115" s="35">
        <v>3070</v>
      </c>
      <c r="D115" s="35">
        <v>10625</v>
      </c>
      <c r="E115" s="35">
        <v>3420</v>
      </c>
      <c r="F115" s="23">
        <f t="shared" si="46"/>
        <v>11085</v>
      </c>
      <c r="G115" s="35">
        <v>5273</v>
      </c>
      <c r="H115" s="35">
        <v>5812</v>
      </c>
      <c r="I115" s="36">
        <v>10.22</v>
      </c>
      <c r="J115" s="36">
        <f t="shared" si="48"/>
        <v>3.241228070175439</v>
      </c>
      <c r="K115" s="37">
        <f t="shared" si="49"/>
        <v>90.72608396421198</v>
      </c>
      <c r="L115" s="35">
        <f t="shared" si="44"/>
        <v>1084.6379647749511</v>
      </c>
      <c r="M115" s="38">
        <f t="shared" si="50"/>
        <v>350</v>
      </c>
      <c r="N115" s="38">
        <f t="shared" si="51"/>
        <v>460</v>
      </c>
      <c r="O115" s="39">
        <f t="shared" si="45"/>
        <v>4.329411764705882</v>
      </c>
    </row>
    <row r="116" spans="1:15" ht="30" customHeight="1">
      <c r="A116" s="33">
        <v>714</v>
      </c>
      <c r="B116" s="47" t="s">
        <v>116</v>
      </c>
      <c r="C116" s="35">
        <v>3106</v>
      </c>
      <c r="D116" s="35">
        <v>10494</v>
      </c>
      <c r="E116" s="35">
        <v>3251</v>
      </c>
      <c r="F116" s="23">
        <f t="shared" si="46"/>
        <v>10232</v>
      </c>
      <c r="G116" s="35">
        <v>4943</v>
      </c>
      <c r="H116" s="35">
        <v>5289</v>
      </c>
      <c r="I116" s="36">
        <v>30.86</v>
      </c>
      <c r="J116" s="36">
        <f t="shared" si="48"/>
        <v>3.14733928022147</v>
      </c>
      <c r="K116" s="37">
        <f t="shared" si="49"/>
        <v>93.4581206277179</v>
      </c>
      <c r="L116" s="35">
        <f t="shared" si="44"/>
        <v>331.56189241736877</v>
      </c>
      <c r="M116" s="38">
        <f t="shared" si="50"/>
        <v>145</v>
      </c>
      <c r="N116" s="38">
        <f t="shared" si="51"/>
        <v>-262</v>
      </c>
      <c r="O116" s="39">
        <f t="shared" si="45"/>
        <v>-2.496664760815704</v>
      </c>
    </row>
    <row r="117" spans="1:15" ht="30" customHeight="1">
      <c r="A117" s="33">
        <v>715</v>
      </c>
      <c r="B117" s="47" t="s">
        <v>117</v>
      </c>
      <c r="C117" s="35">
        <v>802</v>
      </c>
      <c r="D117" s="35">
        <v>2821</v>
      </c>
      <c r="E117" s="35">
        <v>817</v>
      </c>
      <c r="F117" s="23">
        <f t="shared" si="46"/>
        <v>2676</v>
      </c>
      <c r="G117" s="35">
        <v>1291</v>
      </c>
      <c r="H117" s="35">
        <v>1385</v>
      </c>
      <c r="I117" s="36">
        <v>34.77</v>
      </c>
      <c r="J117" s="36">
        <f t="shared" si="48"/>
        <v>3.2753977968176256</v>
      </c>
      <c r="K117" s="37">
        <f t="shared" si="49"/>
        <v>93.2129963898917</v>
      </c>
      <c r="L117" s="35">
        <f t="shared" si="44"/>
        <v>76.96289905090595</v>
      </c>
      <c r="M117" s="38">
        <f t="shared" si="50"/>
        <v>15</v>
      </c>
      <c r="N117" s="38">
        <f t="shared" si="51"/>
        <v>-145</v>
      </c>
      <c r="O117" s="39">
        <f t="shared" si="45"/>
        <v>-5.140021269053527</v>
      </c>
    </row>
    <row r="118" spans="1:15" ht="30" customHeight="1">
      <c r="A118" s="33">
        <v>716</v>
      </c>
      <c r="B118" s="47" t="s">
        <v>118</v>
      </c>
      <c r="C118" s="35">
        <v>2119</v>
      </c>
      <c r="D118" s="35">
        <v>6343</v>
      </c>
      <c r="E118" s="35">
        <v>2651</v>
      </c>
      <c r="F118" s="23">
        <f t="shared" si="46"/>
        <v>7228</v>
      </c>
      <c r="G118" s="35">
        <v>3301</v>
      </c>
      <c r="H118" s="35">
        <v>3927</v>
      </c>
      <c r="I118" s="36">
        <v>0.96</v>
      </c>
      <c r="J118" s="36">
        <f t="shared" si="48"/>
        <v>2.726518294983025</v>
      </c>
      <c r="K118" s="37">
        <f t="shared" si="49"/>
        <v>84.05907817672524</v>
      </c>
      <c r="L118" s="35">
        <f t="shared" si="44"/>
        <v>7529.166666666667</v>
      </c>
      <c r="M118" s="38">
        <f t="shared" si="50"/>
        <v>532</v>
      </c>
      <c r="N118" s="38">
        <f t="shared" si="51"/>
        <v>885</v>
      </c>
      <c r="O118" s="39">
        <f t="shared" si="45"/>
        <v>13.952388459719375</v>
      </c>
    </row>
    <row r="119" spans="1:15" ht="11.25" customHeight="1">
      <c r="A119" s="33"/>
      <c r="B119" s="34"/>
      <c r="C119" s="35"/>
      <c r="D119" s="35"/>
      <c r="E119" s="35"/>
      <c r="F119" s="35"/>
      <c r="G119" s="35"/>
      <c r="H119" s="35"/>
      <c r="I119" s="36"/>
      <c r="J119" s="36"/>
      <c r="K119" s="37"/>
      <c r="L119" s="35"/>
      <c r="M119" s="38"/>
      <c r="N119" s="38"/>
      <c r="O119" s="39"/>
    </row>
    <row r="120" spans="1:15" ht="30" customHeight="1">
      <c r="A120" s="54" t="s">
        <v>119</v>
      </c>
      <c r="B120" s="55"/>
      <c r="C120" s="20">
        <f aca="true" t="shared" si="52" ref="C120:H120">SUM(C121:C136)</f>
        <v>53789</v>
      </c>
      <c r="D120" s="20">
        <f t="shared" si="52"/>
        <v>154667</v>
      </c>
      <c r="E120" s="20">
        <f t="shared" si="52"/>
        <v>61740</v>
      </c>
      <c r="F120" s="20">
        <f t="shared" si="52"/>
        <v>166676</v>
      </c>
      <c r="G120" s="20">
        <f t="shared" si="52"/>
        <v>79180</v>
      </c>
      <c r="H120" s="20">
        <f t="shared" si="52"/>
        <v>87496</v>
      </c>
      <c r="I120" s="25">
        <v>83.81</v>
      </c>
      <c r="J120" s="25">
        <f aca="true" t="shared" si="53" ref="J120:J136">+F120/E120</f>
        <v>2.699643666990606</v>
      </c>
      <c r="K120" s="26">
        <f aca="true" t="shared" si="54" ref="K120:K136">+G120/H120*100</f>
        <v>90.49556551156624</v>
      </c>
      <c r="L120" s="20">
        <f aca="true" t="shared" si="55" ref="L120:L136">+F120/I120</f>
        <v>1988.7364276339338</v>
      </c>
      <c r="M120" s="27">
        <f>SUM(M121:M136)</f>
        <v>7951</v>
      </c>
      <c r="N120" s="27">
        <f>SUM(N121:N136)</f>
        <v>12009</v>
      </c>
      <c r="O120" s="28">
        <f aca="true" t="shared" si="56" ref="O120:O136">+N120/D120*100</f>
        <v>7.764422921502325</v>
      </c>
    </row>
    <row r="121" spans="1:15" ht="30" customHeight="1">
      <c r="A121" s="21">
        <v>501</v>
      </c>
      <c r="B121" s="24" t="s">
        <v>120</v>
      </c>
      <c r="C121" s="23">
        <v>8521</v>
      </c>
      <c r="D121" s="23">
        <v>18912</v>
      </c>
      <c r="E121" s="23">
        <v>8901</v>
      </c>
      <c r="F121" s="23">
        <f aca="true" t="shared" si="57" ref="F121:F136">SUM(G121:H121)</f>
        <v>17928</v>
      </c>
      <c r="G121" s="23">
        <v>8735</v>
      </c>
      <c r="H121" s="23">
        <v>9193</v>
      </c>
      <c r="I121" s="29">
        <v>1.73</v>
      </c>
      <c r="J121" s="29">
        <f t="shared" si="53"/>
        <v>2.0141557128412537</v>
      </c>
      <c r="K121" s="30">
        <f t="shared" si="54"/>
        <v>95.0179484390297</v>
      </c>
      <c r="L121" s="23">
        <f t="shared" si="55"/>
        <v>10363.00578034682</v>
      </c>
      <c r="M121" s="31">
        <f aca="true" t="shared" si="58" ref="M121:M136">+E121-C121</f>
        <v>380</v>
      </c>
      <c r="N121" s="31">
        <f aca="true" t="shared" si="59" ref="N121:N136">+F121-D121</f>
        <v>-984</v>
      </c>
      <c r="O121" s="32">
        <f t="shared" si="56"/>
        <v>-5.203045685279188</v>
      </c>
    </row>
    <row r="122" spans="1:15" ht="30" customHeight="1">
      <c r="A122" s="21">
        <v>502</v>
      </c>
      <c r="B122" s="24" t="s">
        <v>121</v>
      </c>
      <c r="C122" s="23">
        <v>2632</v>
      </c>
      <c r="D122" s="23">
        <v>6971</v>
      </c>
      <c r="E122" s="23">
        <v>3452</v>
      </c>
      <c r="F122" s="23">
        <f t="shared" si="57"/>
        <v>7859</v>
      </c>
      <c r="G122" s="23">
        <v>3940</v>
      </c>
      <c r="H122" s="23">
        <v>3919</v>
      </c>
      <c r="I122" s="29">
        <v>1.58</v>
      </c>
      <c r="J122" s="29">
        <f t="shared" si="53"/>
        <v>2.276651216685979</v>
      </c>
      <c r="K122" s="30">
        <f t="shared" si="54"/>
        <v>100.53585098239346</v>
      </c>
      <c r="L122" s="23">
        <f t="shared" si="55"/>
        <v>4974.050632911392</v>
      </c>
      <c r="M122" s="31">
        <f t="shared" si="58"/>
        <v>820</v>
      </c>
      <c r="N122" s="31">
        <f t="shared" si="59"/>
        <v>888</v>
      </c>
      <c r="O122" s="32">
        <f t="shared" si="56"/>
        <v>12.73848802180462</v>
      </c>
    </row>
    <row r="123" spans="1:15" ht="30" customHeight="1">
      <c r="A123" s="21">
        <v>503</v>
      </c>
      <c r="B123" s="24" t="s">
        <v>122</v>
      </c>
      <c r="C123" s="23">
        <v>4267</v>
      </c>
      <c r="D123" s="23">
        <v>9618</v>
      </c>
      <c r="E123" s="23">
        <v>5212</v>
      </c>
      <c r="F123" s="23">
        <f t="shared" si="57"/>
        <v>11117</v>
      </c>
      <c r="G123" s="23">
        <v>5492</v>
      </c>
      <c r="H123" s="23">
        <v>5625</v>
      </c>
      <c r="I123" s="29">
        <v>1.07</v>
      </c>
      <c r="J123" s="29">
        <f t="shared" si="53"/>
        <v>2.13296239447429</v>
      </c>
      <c r="K123" s="30">
        <f t="shared" si="54"/>
        <v>97.63555555555556</v>
      </c>
      <c r="L123" s="23">
        <f t="shared" si="55"/>
        <v>10389.719626168224</v>
      </c>
      <c r="M123" s="31">
        <f t="shared" si="58"/>
        <v>945</v>
      </c>
      <c r="N123" s="31">
        <f t="shared" si="59"/>
        <v>1499</v>
      </c>
      <c r="O123" s="32">
        <f t="shared" si="56"/>
        <v>15.585360781867333</v>
      </c>
    </row>
    <row r="124" spans="1:15" ht="30" customHeight="1">
      <c r="A124" s="21">
        <v>504</v>
      </c>
      <c r="B124" s="24" t="s">
        <v>123</v>
      </c>
      <c r="C124" s="23">
        <v>7412</v>
      </c>
      <c r="D124" s="23">
        <v>20933</v>
      </c>
      <c r="E124" s="23">
        <v>7793</v>
      </c>
      <c r="F124" s="23">
        <f t="shared" si="57"/>
        <v>21111</v>
      </c>
      <c r="G124" s="23">
        <v>9846</v>
      </c>
      <c r="H124" s="23">
        <v>11265</v>
      </c>
      <c r="I124" s="29">
        <v>2.78</v>
      </c>
      <c r="J124" s="29">
        <f t="shared" si="53"/>
        <v>2.708969588091877</v>
      </c>
      <c r="K124" s="30">
        <f t="shared" si="54"/>
        <v>87.4034620505992</v>
      </c>
      <c r="L124" s="23">
        <f t="shared" si="55"/>
        <v>7593.884892086331</v>
      </c>
      <c r="M124" s="31">
        <f t="shared" si="58"/>
        <v>381</v>
      </c>
      <c r="N124" s="31">
        <f t="shared" si="59"/>
        <v>178</v>
      </c>
      <c r="O124" s="32">
        <f t="shared" si="56"/>
        <v>0.8503320116562365</v>
      </c>
    </row>
    <row r="125" spans="1:15" ht="30" customHeight="1">
      <c r="A125" s="21">
        <v>505</v>
      </c>
      <c r="B125" s="24" t="s">
        <v>124</v>
      </c>
      <c r="C125" s="23">
        <v>6977</v>
      </c>
      <c r="D125" s="23">
        <v>19820</v>
      </c>
      <c r="E125" s="23">
        <v>7568</v>
      </c>
      <c r="F125" s="23">
        <f t="shared" si="57"/>
        <v>20362</v>
      </c>
      <c r="G125" s="23">
        <v>9574</v>
      </c>
      <c r="H125" s="23">
        <v>10788</v>
      </c>
      <c r="I125" s="29">
        <v>2.36</v>
      </c>
      <c r="J125" s="29">
        <f t="shared" si="53"/>
        <v>2.69053911205074</v>
      </c>
      <c r="K125" s="30">
        <f t="shared" si="54"/>
        <v>88.74675565443086</v>
      </c>
      <c r="L125" s="23">
        <f t="shared" si="55"/>
        <v>8627.966101694916</v>
      </c>
      <c r="M125" s="31">
        <f t="shared" si="58"/>
        <v>591</v>
      </c>
      <c r="N125" s="31">
        <f t="shared" si="59"/>
        <v>542</v>
      </c>
      <c r="O125" s="32">
        <f t="shared" si="56"/>
        <v>2.734611503531786</v>
      </c>
    </row>
    <row r="126" spans="1:15" ht="30" customHeight="1">
      <c r="A126" s="21">
        <v>506</v>
      </c>
      <c r="B126" s="24" t="s">
        <v>125</v>
      </c>
      <c r="C126" s="23">
        <v>3265</v>
      </c>
      <c r="D126" s="23">
        <v>10072</v>
      </c>
      <c r="E126" s="23">
        <v>3228</v>
      </c>
      <c r="F126" s="23">
        <f t="shared" si="57"/>
        <v>9160</v>
      </c>
      <c r="G126" s="23">
        <v>4231</v>
      </c>
      <c r="H126" s="23">
        <v>4929</v>
      </c>
      <c r="I126" s="29">
        <v>1.9</v>
      </c>
      <c r="J126" s="29">
        <f t="shared" si="53"/>
        <v>2.837670384138786</v>
      </c>
      <c r="K126" s="30">
        <f t="shared" si="54"/>
        <v>85.83891255832826</v>
      </c>
      <c r="L126" s="23">
        <f t="shared" si="55"/>
        <v>4821.0526315789475</v>
      </c>
      <c r="M126" s="31">
        <f t="shared" si="58"/>
        <v>-37</v>
      </c>
      <c r="N126" s="31">
        <f t="shared" si="59"/>
        <v>-912</v>
      </c>
      <c r="O126" s="32">
        <f t="shared" si="56"/>
        <v>-9.054805401111993</v>
      </c>
    </row>
    <row r="127" spans="1:15" ht="30" customHeight="1">
      <c r="A127" s="21">
        <v>507</v>
      </c>
      <c r="B127" s="24" t="s">
        <v>126</v>
      </c>
      <c r="C127" s="23">
        <v>5495</v>
      </c>
      <c r="D127" s="23">
        <v>17497</v>
      </c>
      <c r="E127" s="23">
        <v>6027</v>
      </c>
      <c r="F127" s="23">
        <f t="shared" si="57"/>
        <v>18137</v>
      </c>
      <c r="G127" s="23">
        <v>8444</v>
      </c>
      <c r="H127" s="23">
        <v>9693</v>
      </c>
      <c r="I127" s="29">
        <v>4.55</v>
      </c>
      <c r="J127" s="29">
        <f t="shared" si="53"/>
        <v>3.0092915214866434</v>
      </c>
      <c r="K127" s="30">
        <f t="shared" si="54"/>
        <v>87.11441246260188</v>
      </c>
      <c r="L127" s="23">
        <f t="shared" si="55"/>
        <v>3986.153846153846</v>
      </c>
      <c r="M127" s="31">
        <f t="shared" si="58"/>
        <v>532</v>
      </c>
      <c r="N127" s="31">
        <f t="shared" si="59"/>
        <v>640</v>
      </c>
      <c r="O127" s="32">
        <f t="shared" si="56"/>
        <v>3.6577699034120137</v>
      </c>
    </row>
    <row r="128" spans="1:15" ht="30" customHeight="1">
      <c r="A128" s="21">
        <v>508</v>
      </c>
      <c r="B128" s="24" t="s">
        <v>127</v>
      </c>
      <c r="C128" s="23">
        <v>693</v>
      </c>
      <c r="D128" s="23">
        <v>2650</v>
      </c>
      <c r="E128" s="23">
        <v>812</v>
      </c>
      <c r="F128" s="23">
        <f t="shared" si="57"/>
        <v>2949</v>
      </c>
      <c r="G128" s="23">
        <v>1409</v>
      </c>
      <c r="H128" s="23">
        <v>1540</v>
      </c>
      <c r="I128" s="29">
        <v>13.17</v>
      </c>
      <c r="J128" s="29">
        <f t="shared" si="53"/>
        <v>3.6317733990147785</v>
      </c>
      <c r="K128" s="30">
        <f t="shared" si="54"/>
        <v>91.49350649350649</v>
      </c>
      <c r="L128" s="23">
        <f t="shared" si="55"/>
        <v>223.91799544419135</v>
      </c>
      <c r="M128" s="31">
        <f t="shared" si="58"/>
        <v>119</v>
      </c>
      <c r="N128" s="31">
        <f t="shared" si="59"/>
        <v>299</v>
      </c>
      <c r="O128" s="32">
        <f t="shared" si="56"/>
        <v>11.283018867924529</v>
      </c>
    </row>
    <row r="129" spans="1:15" ht="30" customHeight="1">
      <c r="A129" s="21">
        <v>509</v>
      </c>
      <c r="B129" s="24" t="s">
        <v>128</v>
      </c>
      <c r="C129" s="23">
        <v>5692</v>
      </c>
      <c r="D129" s="23">
        <v>17233</v>
      </c>
      <c r="E129" s="23">
        <v>6162</v>
      </c>
      <c r="F129" s="23">
        <f t="shared" si="57"/>
        <v>17693</v>
      </c>
      <c r="G129" s="23">
        <v>8483</v>
      </c>
      <c r="H129" s="23">
        <v>9210</v>
      </c>
      <c r="I129" s="29">
        <v>11.11</v>
      </c>
      <c r="J129" s="29">
        <f t="shared" si="53"/>
        <v>2.871308016877637</v>
      </c>
      <c r="K129" s="30">
        <f t="shared" si="54"/>
        <v>92.10640608034744</v>
      </c>
      <c r="L129" s="23">
        <f t="shared" si="55"/>
        <v>1592.5292529252927</v>
      </c>
      <c r="M129" s="31">
        <f t="shared" si="58"/>
        <v>470</v>
      </c>
      <c r="N129" s="31">
        <f t="shared" si="59"/>
        <v>460</v>
      </c>
      <c r="O129" s="32">
        <f t="shared" si="56"/>
        <v>2.66929727847734</v>
      </c>
    </row>
    <row r="130" spans="1:15" ht="30" customHeight="1">
      <c r="A130" s="21">
        <v>510</v>
      </c>
      <c r="B130" s="24" t="s">
        <v>129</v>
      </c>
      <c r="C130" s="23">
        <v>3300</v>
      </c>
      <c r="D130" s="23">
        <v>10502</v>
      </c>
      <c r="E130" s="23">
        <v>4667</v>
      </c>
      <c r="F130" s="23">
        <f t="shared" si="57"/>
        <v>13639</v>
      </c>
      <c r="G130" s="23">
        <v>6453</v>
      </c>
      <c r="H130" s="23">
        <v>7186</v>
      </c>
      <c r="I130" s="29">
        <v>6.52</v>
      </c>
      <c r="J130" s="29">
        <f t="shared" si="53"/>
        <v>2.9224341118491535</v>
      </c>
      <c r="K130" s="30">
        <f t="shared" si="54"/>
        <v>89.79961035346507</v>
      </c>
      <c r="L130" s="23">
        <f t="shared" si="55"/>
        <v>2091.871165644172</v>
      </c>
      <c r="M130" s="31">
        <f t="shared" si="58"/>
        <v>1367</v>
      </c>
      <c r="N130" s="31">
        <f t="shared" si="59"/>
        <v>3137</v>
      </c>
      <c r="O130" s="32">
        <f t="shared" si="56"/>
        <v>29.87050085697962</v>
      </c>
    </row>
    <row r="131" spans="1:15" ht="30" customHeight="1">
      <c r="A131" s="21">
        <v>511</v>
      </c>
      <c r="B131" s="24" t="s">
        <v>130</v>
      </c>
      <c r="C131" s="23">
        <v>2100</v>
      </c>
      <c r="D131" s="23">
        <v>7644</v>
      </c>
      <c r="E131" s="23">
        <v>2218</v>
      </c>
      <c r="F131" s="23">
        <f t="shared" si="57"/>
        <v>7528</v>
      </c>
      <c r="G131" s="23">
        <v>3497</v>
      </c>
      <c r="H131" s="23">
        <v>4031</v>
      </c>
      <c r="I131" s="29">
        <v>11.73</v>
      </c>
      <c r="J131" s="29">
        <f t="shared" si="53"/>
        <v>3.39404869251578</v>
      </c>
      <c r="K131" s="30">
        <f t="shared" si="54"/>
        <v>86.75266683205159</v>
      </c>
      <c r="L131" s="23">
        <f t="shared" si="55"/>
        <v>641.773231031543</v>
      </c>
      <c r="M131" s="31">
        <f t="shared" si="58"/>
        <v>118</v>
      </c>
      <c r="N131" s="31">
        <f t="shared" si="59"/>
        <v>-116</v>
      </c>
      <c r="O131" s="32">
        <f t="shared" si="56"/>
        <v>-1.5175300889586603</v>
      </c>
    </row>
    <row r="132" spans="1:15" ht="30" customHeight="1">
      <c r="A132" s="21">
        <v>512</v>
      </c>
      <c r="B132" s="24" t="s">
        <v>131</v>
      </c>
      <c r="C132" s="23">
        <v>904</v>
      </c>
      <c r="D132" s="23">
        <v>4207</v>
      </c>
      <c r="E132" s="23">
        <v>949</v>
      </c>
      <c r="F132" s="23">
        <f t="shared" si="57"/>
        <v>4220</v>
      </c>
      <c r="G132" s="23">
        <v>1924</v>
      </c>
      <c r="H132" s="23">
        <v>2296</v>
      </c>
      <c r="I132" s="29">
        <v>6.26</v>
      </c>
      <c r="J132" s="29">
        <f t="shared" si="53"/>
        <v>4.446786090621707</v>
      </c>
      <c r="K132" s="30">
        <f t="shared" si="54"/>
        <v>83.7979094076655</v>
      </c>
      <c r="L132" s="23">
        <f t="shared" si="55"/>
        <v>674.1214057507988</v>
      </c>
      <c r="M132" s="31">
        <f t="shared" si="58"/>
        <v>45</v>
      </c>
      <c r="N132" s="31">
        <f t="shared" si="59"/>
        <v>13</v>
      </c>
      <c r="O132" s="32">
        <f t="shared" si="56"/>
        <v>0.30900879486570004</v>
      </c>
    </row>
    <row r="133" spans="1:15" ht="30" customHeight="1">
      <c r="A133" s="21">
        <v>513</v>
      </c>
      <c r="B133" s="24" t="s">
        <v>132</v>
      </c>
      <c r="C133" s="23">
        <v>823</v>
      </c>
      <c r="D133" s="23">
        <v>3231</v>
      </c>
      <c r="E133" s="23">
        <v>810</v>
      </c>
      <c r="F133" s="23">
        <f t="shared" si="57"/>
        <v>2970</v>
      </c>
      <c r="G133" s="23">
        <v>1413</v>
      </c>
      <c r="H133" s="23">
        <v>1557</v>
      </c>
      <c r="I133" s="29">
        <v>12.46</v>
      </c>
      <c r="J133" s="29">
        <f t="shared" si="53"/>
        <v>3.6666666666666665</v>
      </c>
      <c r="K133" s="30">
        <f t="shared" si="54"/>
        <v>90.7514450867052</v>
      </c>
      <c r="L133" s="23">
        <f t="shared" si="55"/>
        <v>238.36276083467092</v>
      </c>
      <c r="M133" s="31">
        <f t="shared" si="58"/>
        <v>-13</v>
      </c>
      <c r="N133" s="31">
        <f t="shared" si="59"/>
        <v>-261</v>
      </c>
      <c r="O133" s="32">
        <f t="shared" si="56"/>
        <v>-8.07799442896936</v>
      </c>
    </row>
    <row r="134" spans="1:15" ht="30" customHeight="1">
      <c r="A134" s="21">
        <v>514</v>
      </c>
      <c r="B134" s="24" t="s">
        <v>133</v>
      </c>
      <c r="C134" s="23">
        <v>272</v>
      </c>
      <c r="D134" s="23">
        <v>852</v>
      </c>
      <c r="E134" s="23">
        <v>263</v>
      </c>
      <c r="F134" s="23">
        <f t="shared" si="57"/>
        <v>805</v>
      </c>
      <c r="G134" s="23">
        <v>379</v>
      </c>
      <c r="H134" s="23">
        <v>426</v>
      </c>
      <c r="I134" s="29">
        <v>3.95</v>
      </c>
      <c r="J134" s="29">
        <f t="shared" si="53"/>
        <v>3.0608365019011408</v>
      </c>
      <c r="K134" s="30">
        <f t="shared" si="54"/>
        <v>88.96713615023474</v>
      </c>
      <c r="L134" s="23">
        <f t="shared" si="55"/>
        <v>203.79746835443038</v>
      </c>
      <c r="M134" s="31">
        <f t="shared" si="58"/>
        <v>-9</v>
      </c>
      <c r="N134" s="31">
        <f t="shared" si="59"/>
        <v>-47</v>
      </c>
      <c r="O134" s="32">
        <f t="shared" si="56"/>
        <v>-5.516431924882629</v>
      </c>
    </row>
    <row r="135" spans="1:15" ht="30" customHeight="1">
      <c r="A135" s="21">
        <v>515</v>
      </c>
      <c r="B135" s="24" t="s">
        <v>134</v>
      </c>
      <c r="C135" s="23">
        <v>283</v>
      </c>
      <c r="D135" s="23">
        <v>1005</v>
      </c>
      <c r="E135" s="23">
        <v>283</v>
      </c>
      <c r="F135" s="23">
        <f t="shared" si="57"/>
        <v>919</v>
      </c>
      <c r="G135" s="23">
        <v>456</v>
      </c>
      <c r="H135" s="23">
        <v>463</v>
      </c>
      <c r="I135" s="29">
        <v>1.59</v>
      </c>
      <c r="J135" s="29">
        <f t="shared" si="53"/>
        <v>3.2473498233215548</v>
      </c>
      <c r="K135" s="30">
        <f t="shared" si="54"/>
        <v>98.48812095032397</v>
      </c>
      <c r="L135" s="23">
        <f t="shared" si="55"/>
        <v>577.9874213836478</v>
      </c>
      <c r="M135" s="31">
        <f t="shared" si="58"/>
        <v>0</v>
      </c>
      <c r="N135" s="31">
        <f t="shared" si="59"/>
        <v>-86</v>
      </c>
      <c r="O135" s="32">
        <f t="shared" si="56"/>
        <v>-8.55721393034826</v>
      </c>
    </row>
    <row r="136" spans="1:15" ht="30" customHeight="1">
      <c r="A136" s="21">
        <v>516</v>
      </c>
      <c r="B136" s="24" t="s">
        <v>135</v>
      </c>
      <c r="C136" s="23">
        <v>1153</v>
      </c>
      <c r="D136" s="23">
        <v>3520</v>
      </c>
      <c r="E136" s="23">
        <v>3395</v>
      </c>
      <c r="F136" s="23">
        <f t="shared" si="57"/>
        <v>10279</v>
      </c>
      <c r="G136" s="23">
        <v>4904</v>
      </c>
      <c r="H136" s="23">
        <v>5375</v>
      </c>
      <c r="I136" s="29">
        <v>1.07</v>
      </c>
      <c r="J136" s="29">
        <f t="shared" si="53"/>
        <v>3.0276877761413843</v>
      </c>
      <c r="K136" s="30">
        <f t="shared" si="54"/>
        <v>91.23720930232558</v>
      </c>
      <c r="L136" s="23">
        <f t="shared" si="55"/>
        <v>9606.542056074766</v>
      </c>
      <c r="M136" s="31">
        <f t="shared" si="58"/>
        <v>2242</v>
      </c>
      <c r="N136" s="31">
        <f t="shared" si="59"/>
        <v>6759</v>
      </c>
      <c r="O136" s="32">
        <f t="shared" si="56"/>
        <v>192.01704545454547</v>
      </c>
    </row>
    <row r="137" spans="1:15" ht="11.25" customHeight="1">
      <c r="A137" s="16"/>
      <c r="B137" s="17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3.5">
      <c r="A138" s="56" t="s">
        <v>93</v>
      </c>
      <c r="B138" s="56"/>
      <c r="C138" s="56"/>
      <c r="D138" s="56"/>
      <c r="E138" s="56"/>
      <c r="F138" s="56"/>
      <c r="G138" s="56"/>
      <c r="H138" s="56"/>
      <c r="I138" s="15"/>
      <c r="J138" s="15"/>
      <c r="K138" s="15"/>
      <c r="L138" s="15"/>
      <c r="M138" s="15"/>
      <c r="N138" s="15"/>
      <c r="O138" s="15"/>
    </row>
    <row r="139" spans="1:15" ht="13.5">
      <c r="A139" s="57"/>
      <c r="B139" s="57"/>
      <c r="C139" s="57"/>
      <c r="D139" s="57"/>
      <c r="E139" s="57"/>
      <c r="F139" s="57"/>
      <c r="G139" s="57"/>
      <c r="H139" s="57"/>
      <c r="I139" s="9"/>
      <c r="J139" s="9"/>
      <c r="K139" s="9"/>
      <c r="L139" s="9"/>
      <c r="M139" s="9"/>
      <c r="N139" s="9"/>
      <c r="O139" s="9"/>
    </row>
  </sheetData>
  <sheetProtection/>
  <mergeCells count="24">
    <mergeCell ref="F6:H6"/>
    <mergeCell ref="I6:I7"/>
    <mergeCell ref="J6:J7"/>
    <mergeCell ref="K6:K7"/>
    <mergeCell ref="L6:L7"/>
    <mergeCell ref="M5:O5"/>
    <mergeCell ref="M6:M7"/>
    <mergeCell ref="N6:O6"/>
    <mergeCell ref="E5:L5"/>
    <mergeCell ref="E6:E7"/>
    <mergeCell ref="A3:O3"/>
    <mergeCell ref="C5:D5"/>
    <mergeCell ref="C6:C7"/>
    <mergeCell ref="D6:D7"/>
    <mergeCell ref="A5:B7"/>
    <mergeCell ref="A120:B120"/>
    <mergeCell ref="A138:H139"/>
    <mergeCell ref="A92:B92"/>
    <mergeCell ref="A102:B102"/>
    <mergeCell ref="A76:B76"/>
    <mergeCell ref="A9:B9"/>
    <mergeCell ref="A11:B11"/>
    <mergeCell ref="A34:B34"/>
    <mergeCell ref="A58:B58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1" horizontalDpi="300" verticalDpi="300" orientation="portrait" paperSize="9" scale="56" r:id="rId1"/>
  <rowBreaks count="2" manualBreakCount="2">
    <brk id="52" max="14" man="1"/>
    <brk id="9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FINE_User</cp:lastModifiedBy>
  <cp:lastPrinted>2004-04-07T01:46:32Z</cp:lastPrinted>
  <dcterms:created xsi:type="dcterms:W3CDTF">2001-01-04T04:54:05Z</dcterms:created>
  <dcterms:modified xsi:type="dcterms:W3CDTF">2019-02-15T02:13:12Z</dcterms:modified>
  <cp:category/>
  <cp:version/>
  <cp:contentType/>
  <cp:contentStatus/>
</cp:coreProperties>
</file>