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bookViews>
  <sheets>
    <sheet name="109" sheetId="43" r:id="rId1"/>
    <sheet name="110" sheetId="34" r:id="rId2"/>
    <sheet name="111" sheetId="35" r:id="rId3"/>
    <sheet name="112" sheetId="36" r:id="rId4"/>
    <sheet name="113" sheetId="37" r:id="rId5"/>
    <sheet name="114" sheetId="38" r:id="rId6"/>
    <sheet name="115" sheetId="39" r:id="rId7"/>
    <sheet name="116" sheetId="40" r:id="rId8"/>
    <sheet name="117" sheetId="42" r:id="rId9"/>
  </sheets>
  <definedNames>
    <definedName name="_xlnm.Print_Area" localSheetId="2">'111'!$A$1:$K$40</definedName>
    <definedName name="_xlnm.Print_Area" localSheetId="4">'113'!$A$1:$H$68</definedName>
    <definedName name="_xlnm.Print_Area" localSheetId="5">'114'!$A$1:$G$65</definedName>
    <definedName name="_xlnm.Print_Area" localSheetId="6">'115'!$A$1:$O$69</definedName>
    <definedName name="_xlnm.Print_Area" localSheetId="7">'116'!$A$1:$AD$65</definedName>
  </definedNames>
  <calcPr calcId="145621"/>
</workbook>
</file>

<file path=xl/calcChain.xml><?xml version="1.0" encoding="utf-8"?>
<calcChain xmlns="http://schemas.openxmlformats.org/spreadsheetml/2006/main">
  <c r="C7" i="42" l="1"/>
  <c r="C8" i="42"/>
  <c r="C9" i="42"/>
  <c r="C10" i="42"/>
  <c r="C11" i="42"/>
  <c r="C12" i="42"/>
  <c r="C13" i="42"/>
  <c r="C14" i="42"/>
  <c r="C15" i="42"/>
  <c r="C16" i="42"/>
  <c r="C17" i="42"/>
  <c r="C18" i="42"/>
  <c r="C19" i="42"/>
  <c r="C20" i="42"/>
  <c r="C21" i="42"/>
  <c r="C22" i="42"/>
  <c r="C23" i="42"/>
  <c r="C24" i="42"/>
  <c r="C26" i="42"/>
  <c r="C27" i="42"/>
  <c r="C28" i="42"/>
  <c r="C29" i="42"/>
  <c r="C30" i="42"/>
  <c r="C32" i="42"/>
  <c r="C33" i="42"/>
  <c r="C35" i="42"/>
  <c r="C36" i="42"/>
  <c r="D48" i="42"/>
  <c r="E48" i="42"/>
  <c r="G48" i="42"/>
  <c r="F48" i="42" s="1"/>
  <c r="H48" i="42"/>
  <c r="I48" i="42"/>
  <c r="J48" i="42"/>
  <c r="K48" i="42"/>
  <c r="D50" i="42"/>
  <c r="E50" i="42"/>
  <c r="F50" i="42"/>
  <c r="C50" i="42" s="1"/>
  <c r="I50" i="42"/>
  <c r="D51" i="42"/>
  <c r="E51" i="42"/>
  <c r="F51" i="42"/>
  <c r="I51" i="42"/>
  <c r="C51" i="42" s="1"/>
  <c r="D52" i="42"/>
  <c r="E52" i="42"/>
  <c r="F52" i="42"/>
  <c r="I52" i="42"/>
  <c r="C52" i="42" s="1"/>
  <c r="D53" i="42"/>
  <c r="E53" i="42"/>
  <c r="F53" i="42"/>
  <c r="C53" i="42" s="1"/>
  <c r="I53" i="42"/>
  <c r="D54" i="42"/>
  <c r="E54" i="42"/>
  <c r="F54" i="42"/>
  <c r="C54" i="42" s="1"/>
  <c r="I54" i="42"/>
  <c r="D55" i="42"/>
  <c r="E55" i="42"/>
  <c r="F55" i="42"/>
  <c r="I55" i="42"/>
  <c r="C55" i="42" s="1"/>
  <c r="D56" i="42"/>
  <c r="E56" i="42"/>
  <c r="F56" i="42"/>
  <c r="I56" i="42"/>
  <c r="C56" i="42" s="1"/>
  <c r="D62" i="42"/>
  <c r="H62" i="42"/>
  <c r="J62" i="42"/>
  <c r="F63" i="42"/>
  <c r="F62" i="42" s="1"/>
  <c r="F64" i="42"/>
  <c r="F65" i="42"/>
  <c r="F66" i="42"/>
  <c r="F67" i="42"/>
  <c r="F68" i="42"/>
  <c r="F69" i="42"/>
  <c r="AB27" i="40"/>
  <c r="AB29" i="40"/>
  <c r="M30" i="40"/>
  <c r="P30" i="40"/>
  <c r="S30" i="40"/>
  <c r="V30" i="40"/>
  <c r="Y30" i="40"/>
  <c r="AB40" i="40"/>
  <c r="P41" i="40"/>
  <c r="M41" i="40" s="1"/>
  <c r="S41" i="40"/>
  <c r="V41" i="40"/>
  <c r="Y41" i="40"/>
  <c r="AB52" i="40"/>
  <c r="Y55" i="40"/>
  <c r="J56" i="40"/>
  <c r="M56" i="40"/>
  <c r="P56" i="40"/>
  <c r="S56" i="40"/>
  <c r="V56" i="40"/>
  <c r="Y57" i="40"/>
  <c r="Y58" i="40"/>
  <c r="Y59" i="40"/>
  <c r="Y60" i="40"/>
  <c r="Y61" i="40"/>
  <c r="Y62" i="40"/>
  <c r="Y63" i="40"/>
  <c r="D6" i="39"/>
  <c r="F6" i="39"/>
  <c r="H6" i="39"/>
  <c r="J6" i="39"/>
  <c r="L6" i="39"/>
  <c r="N6" i="39"/>
  <c r="D18" i="39"/>
  <c r="F18" i="39"/>
  <c r="H18" i="39"/>
  <c r="J18" i="39"/>
  <c r="L18" i="39"/>
  <c r="N18" i="39"/>
  <c r="K31" i="39"/>
  <c r="K32" i="39"/>
  <c r="C35" i="39"/>
  <c r="K35" i="39"/>
  <c r="C45" i="39"/>
  <c r="L45" i="39"/>
  <c r="L46" i="39"/>
  <c r="K47" i="39"/>
  <c r="K48" i="39"/>
  <c r="K49" i="39"/>
  <c r="K50" i="39"/>
  <c r="K51" i="39"/>
  <c r="K52" i="39"/>
  <c r="K53" i="39"/>
  <c r="J58" i="39"/>
  <c r="G59" i="39"/>
  <c r="F3" i="38"/>
  <c r="F4" i="38"/>
  <c r="F6" i="38"/>
  <c r="F7" i="38"/>
  <c r="F9" i="38"/>
  <c r="F11" i="38"/>
  <c r="F13" i="38"/>
  <c r="C17" i="38"/>
  <c r="F17" i="38"/>
  <c r="C18" i="38"/>
  <c r="F18" i="38"/>
  <c r="F19" i="38"/>
  <c r="F20" i="38"/>
  <c r="F21" i="38"/>
  <c r="F22" i="38"/>
  <c r="F23" i="38"/>
  <c r="F24" i="38"/>
  <c r="F25" i="38"/>
  <c r="F29" i="38"/>
  <c r="E30" i="38"/>
  <c r="G39" i="38"/>
  <c r="G28" i="37"/>
  <c r="F42" i="37" s="1"/>
  <c r="C4" i="36"/>
  <c r="D4" i="36"/>
  <c r="E4" i="36"/>
  <c r="F4" i="36"/>
  <c r="F5" i="36"/>
  <c r="F6" i="36"/>
  <c r="F7" i="36"/>
  <c r="F8" i="36"/>
  <c r="F9" i="36"/>
  <c r="F10" i="36"/>
  <c r="F11" i="36"/>
  <c r="F12" i="36"/>
  <c r="F13" i="36"/>
  <c r="F14" i="36"/>
  <c r="F15" i="36"/>
  <c r="F16" i="36"/>
  <c r="F17" i="36"/>
  <c r="F18" i="36"/>
  <c r="F19" i="36"/>
  <c r="F20" i="36"/>
  <c r="F21" i="36"/>
  <c r="F22" i="36"/>
  <c r="F23" i="36"/>
  <c r="F24" i="36"/>
  <c r="F25" i="36"/>
  <c r="F26" i="36"/>
  <c r="F27" i="36"/>
  <c r="F28" i="36"/>
  <c r="F29" i="36"/>
  <c r="F30" i="36"/>
  <c r="F32" i="36"/>
  <c r="F36" i="36"/>
  <c r="F37" i="36"/>
  <c r="C43" i="36"/>
  <c r="C50" i="36"/>
  <c r="C42" i="36" s="1"/>
  <c r="F50" i="36"/>
  <c r="F51" i="36"/>
  <c r="F52" i="36"/>
  <c r="F53" i="36"/>
  <c r="F54" i="36"/>
  <c r="F55" i="36"/>
  <c r="F56" i="36"/>
  <c r="F57" i="36"/>
  <c r="F58" i="36"/>
  <c r="F64" i="36"/>
  <c r="E65" i="36"/>
  <c r="D13" i="35"/>
  <c r="D14" i="35"/>
  <c r="D15" i="35"/>
  <c r="J29" i="35"/>
  <c r="D31" i="35"/>
  <c r="J31" i="35" s="1"/>
  <c r="F31" i="35"/>
  <c r="H31" i="35"/>
  <c r="J32" i="35"/>
  <c r="J33" i="35"/>
  <c r="J34" i="35"/>
  <c r="B4" i="34"/>
  <c r="AD4" i="34"/>
  <c r="B5" i="34"/>
  <c r="AD5" i="34" s="1"/>
  <c r="B6" i="34"/>
  <c r="AD6" i="34"/>
  <c r="B7" i="34"/>
  <c r="I18" i="34"/>
  <c r="B18" i="34" s="1"/>
  <c r="P18" i="34"/>
  <c r="W18" i="34"/>
  <c r="AD18" i="34"/>
  <c r="AE27" i="34"/>
  <c r="AE31" i="34"/>
  <c r="I43" i="34" s="1"/>
  <c r="AC34" i="34"/>
  <c r="AC35" i="34"/>
  <c r="AC36" i="34"/>
  <c r="AC37" i="34"/>
  <c r="AC38" i="34"/>
  <c r="AC39" i="34"/>
  <c r="AC40" i="34"/>
  <c r="AC41" i="34"/>
  <c r="C48" i="42" l="1"/>
  <c r="C49" i="42" s="1"/>
  <c r="F49" i="42" l="1"/>
  <c r="I49" i="42"/>
</calcChain>
</file>

<file path=xl/sharedStrings.xml><?xml version="1.0" encoding="utf-8"?>
<sst xmlns="http://schemas.openxmlformats.org/spreadsheetml/2006/main" count="719" uniqueCount="346">
  <si>
    <t>平成元年度</t>
  </si>
  <si>
    <t>5年度</t>
  </si>
  <si>
    <t>10年度</t>
  </si>
  <si>
    <t>総数</t>
  </si>
  <si>
    <t>結核に関する健康診断</t>
  </si>
  <si>
    <t>受けた者</t>
  </si>
  <si>
    <t>受けない者</t>
  </si>
  <si>
    <t>性病に関する健康診断</t>
  </si>
  <si>
    <t>妊娠週数</t>
  </si>
  <si>
    <t>満11週以内</t>
  </si>
  <si>
    <t>満12～19週</t>
  </si>
  <si>
    <t>満20～27週</t>
  </si>
  <si>
    <t>満28週以上</t>
  </si>
  <si>
    <t>構成割合</t>
  </si>
  <si>
    <t>東</t>
  </si>
  <si>
    <t>博多</t>
  </si>
  <si>
    <t>中央</t>
  </si>
  <si>
    <t>南</t>
  </si>
  <si>
    <t>城南</t>
  </si>
  <si>
    <t>早良</t>
  </si>
  <si>
    <t>西</t>
  </si>
  <si>
    <t>開設回数</t>
  </si>
  <si>
    <t>受講者数</t>
  </si>
  <si>
    <t>実数</t>
  </si>
  <si>
    <t>延数</t>
  </si>
  <si>
    <t>受診者数</t>
  </si>
  <si>
    <t>(延数）</t>
    <rPh sb="1" eb="2">
      <t>ノベ</t>
    </rPh>
    <rPh sb="2" eb="3">
      <t>スウ</t>
    </rPh>
    <phoneticPr fontId="2"/>
  </si>
  <si>
    <t>15年度</t>
  </si>
  <si>
    <t>資料：こども発達支援課</t>
    <rPh sb="6" eb="8">
      <t>ハッタツ</t>
    </rPh>
    <rPh sb="8" eb="11">
      <t>シエンカ</t>
    </rPh>
    <phoneticPr fontId="2"/>
  </si>
  <si>
    <t>23年度</t>
    <rPh sb="2" eb="4">
      <t>ネンド</t>
    </rPh>
    <phoneticPr fontId="2"/>
  </si>
  <si>
    <t>出生者概数</t>
  </si>
  <si>
    <t>受検者数</t>
  </si>
  <si>
    <t>受検率</t>
  </si>
  <si>
    <t>発見患者数</t>
  </si>
  <si>
    <t>備考</t>
  </si>
  <si>
    <t>５年度</t>
  </si>
  <si>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</si>
  <si>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</si>
  <si>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</si>
  <si>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</si>
  <si>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</si>
  <si>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実人員</t>
  </si>
  <si>
    <t>延人員</t>
  </si>
  <si>
    <t>給付実人員</t>
  </si>
  <si>
    <t>給付延件数</t>
  </si>
  <si>
    <t>給付日数</t>
  </si>
  <si>
    <t>総日数</t>
  </si>
  <si>
    <t>１人平均</t>
  </si>
  <si>
    <t>9．自立支援医療（育成医療）給付状況</t>
    <rPh sb="2" eb="4">
      <t>ジリツ</t>
    </rPh>
    <rPh sb="4" eb="6">
      <t>シエン</t>
    </rPh>
    <rPh sb="6" eb="8">
      <t>イリョウ</t>
    </rPh>
    <phoneticPr fontId="2"/>
  </si>
  <si>
    <t>病院</t>
  </si>
  <si>
    <t>一般障害</t>
  </si>
  <si>
    <t>心臓障害</t>
  </si>
  <si>
    <t>腎臓障害</t>
  </si>
  <si>
    <t>その他の内臓障害</t>
  </si>
  <si>
    <t>10．特定不妊治療費助成事業</t>
    <rPh sb="3" eb="5">
      <t>トクテイ</t>
    </rPh>
    <rPh sb="5" eb="7">
      <t>フニン</t>
    </rPh>
    <rPh sb="7" eb="9">
      <t>チリョウ</t>
    </rPh>
    <rPh sb="9" eb="10">
      <t>ヒ</t>
    </rPh>
    <rPh sb="10" eb="12">
      <t>ジョセイ</t>
    </rPh>
    <rPh sb="12" eb="14">
      <t>ジギョウ</t>
    </rPh>
    <phoneticPr fontId="2"/>
  </si>
  <si>
    <t>申請数</t>
    <rPh sb="0" eb="3">
      <t>シンセイスウ</t>
    </rPh>
    <phoneticPr fontId="2"/>
  </si>
  <si>
    <t>承認数</t>
    <rPh sb="0" eb="2">
      <t>ショウニン</t>
    </rPh>
    <rPh sb="2" eb="3">
      <t>スウ</t>
    </rPh>
    <phoneticPr fontId="2"/>
  </si>
  <si>
    <t>申請内訳</t>
    <rPh sb="0" eb="2">
      <t>シンセイ</t>
    </rPh>
    <rPh sb="2" eb="4">
      <t>ウチワケ</t>
    </rPh>
    <phoneticPr fontId="2"/>
  </si>
  <si>
    <t>資料：こども発達支援課</t>
    <rPh sb="6" eb="8">
      <t>ハッタツ</t>
    </rPh>
    <rPh sb="8" eb="10">
      <t>シエン</t>
    </rPh>
    <phoneticPr fontId="2"/>
  </si>
  <si>
    <t>病類</t>
  </si>
  <si>
    <t>１人平均</t>
    <rPh sb="1" eb="2">
      <t>ニン</t>
    </rPh>
    <phoneticPr fontId="2"/>
  </si>
  <si>
    <t>悪性新生物</t>
  </si>
  <si>
    <t>入院</t>
  </si>
  <si>
    <t>通院</t>
  </si>
  <si>
    <t>慢性腎疾患</t>
  </si>
  <si>
    <t>慢性呼吸器
疾患</t>
    <rPh sb="0" eb="2">
      <t>マンセイ</t>
    </rPh>
    <rPh sb="2" eb="5">
      <t>コキュウキ</t>
    </rPh>
    <rPh sb="6" eb="8">
      <t>シッカン</t>
    </rPh>
    <phoneticPr fontId="2"/>
  </si>
  <si>
    <t>慢性心疾患</t>
  </si>
  <si>
    <t>内分泌疾患</t>
  </si>
  <si>
    <t>膠原病</t>
  </si>
  <si>
    <t>糖尿病</t>
  </si>
  <si>
    <t>神経・筋疾患</t>
  </si>
  <si>
    <t>慢性消化器　疾患</t>
    <rPh sb="0" eb="2">
      <t>マンセイ</t>
    </rPh>
    <rPh sb="2" eb="5">
      <t>ショウカキ</t>
    </rPh>
    <rPh sb="6" eb="8">
      <t>シッカン</t>
    </rPh>
    <phoneticPr fontId="2"/>
  </si>
  <si>
    <t>12．４か月児健診受診状況、年度・保健福祉センター別</t>
    <rPh sb="6" eb="7">
      <t>ジ</t>
    </rPh>
    <phoneticPr fontId="2"/>
  </si>
  <si>
    <t>回数</t>
  </si>
  <si>
    <t>対象者数</t>
  </si>
  <si>
    <t>受診率</t>
  </si>
  <si>
    <t>5年度</t>
    <rPh sb="1" eb="3">
      <t>ネンド</t>
    </rPh>
    <phoneticPr fontId="2"/>
  </si>
  <si>
    <t>10年度</t>
    <rPh sb="2" eb="4">
      <t>ネンド</t>
    </rPh>
    <phoneticPr fontId="2"/>
  </si>
  <si>
    <t>15年度</t>
    <rPh sb="2" eb="4">
      <t>ネンド</t>
    </rPh>
    <phoneticPr fontId="2"/>
  </si>
  <si>
    <t>16年度</t>
    <rPh sb="2" eb="4">
      <t>ネンド</t>
    </rPh>
    <phoneticPr fontId="2"/>
  </si>
  <si>
    <t>17年度</t>
    <rPh sb="2" eb="4">
      <t>ネンド</t>
    </rPh>
    <phoneticPr fontId="2"/>
  </si>
  <si>
    <t>異常なし</t>
  </si>
  <si>
    <t>異常あり</t>
  </si>
  <si>
    <t>不明</t>
    <rPh sb="0" eb="2">
      <t>フメイ</t>
    </rPh>
    <phoneticPr fontId="2"/>
  </si>
  <si>
    <t>異常あり（延数人員）</t>
    <rPh sb="6" eb="7">
      <t>スウ</t>
    </rPh>
    <rPh sb="7" eb="9">
      <t>ジンイン</t>
    </rPh>
    <phoneticPr fontId="2"/>
  </si>
  <si>
    <t>人</t>
    <rPh sb="0" eb="1">
      <t>ニン</t>
    </rPh>
    <phoneticPr fontId="2"/>
  </si>
  <si>
    <t>身体的発育上の所見</t>
  </si>
  <si>
    <t>先天性形態上の所見</t>
  </si>
  <si>
    <t>造血系</t>
  </si>
  <si>
    <t>神経系感覚器</t>
  </si>
  <si>
    <t>呼吸器系</t>
  </si>
  <si>
    <t>けいれんの既往</t>
  </si>
  <si>
    <t>循環器系</t>
  </si>
  <si>
    <t>発達上の所見</t>
  </si>
  <si>
    <t>消化器系</t>
  </si>
  <si>
    <t>先天性代謝性疾患</t>
  </si>
  <si>
    <t>泌尿器系</t>
  </si>
  <si>
    <t>2000g以下の低体重出産児</t>
  </si>
  <si>
    <t>皮膚</t>
  </si>
  <si>
    <t>育児上の所見</t>
    <rPh sb="0" eb="2">
      <t>イクジ</t>
    </rPh>
    <phoneticPr fontId="2"/>
  </si>
  <si>
    <t>股関節開排制限</t>
  </si>
  <si>
    <t>その他</t>
  </si>
  <si>
    <t>要精密者数</t>
  </si>
  <si>
    <t>要観察</t>
  </si>
  <si>
    <t>要治療</t>
  </si>
  <si>
    <t>要精密項目</t>
  </si>
  <si>
    <t>発育上の所見</t>
  </si>
  <si>
    <t>診察所見</t>
  </si>
  <si>
    <t>異常なし（実人員）</t>
  </si>
  <si>
    <t>異常あり（実人員）</t>
  </si>
  <si>
    <t>不明(実人員）</t>
    <rPh sb="0" eb="2">
      <t>フメイ</t>
    </rPh>
    <rPh sb="3" eb="6">
      <t>ジツジンイン</t>
    </rPh>
    <phoneticPr fontId="2"/>
  </si>
  <si>
    <t>循環器系疾患</t>
  </si>
  <si>
    <t>精神発達障害</t>
  </si>
  <si>
    <t>呼吸器系疾患</t>
  </si>
  <si>
    <t>消化器系疾患</t>
  </si>
  <si>
    <t>運動発達異常</t>
  </si>
  <si>
    <t>泌尿器系疾患</t>
  </si>
  <si>
    <t>神経系感覚器の異常</t>
  </si>
  <si>
    <t>先天性形態異常</t>
  </si>
  <si>
    <t>血液疾患</t>
  </si>
  <si>
    <t>歯の異常</t>
  </si>
  <si>
    <t>皮膚疾患</t>
  </si>
  <si>
    <t>その他</t>
    <rPh sb="2" eb="3">
      <t>タ</t>
    </rPh>
    <phoneticPr fontId="2"/>
  </si>
  <si>
    <t>斜頚</t>
  </si>
  <si>
    <t>育児上の所見</t>
  </si>
  <si>
    <t>資料：こども発達支援課</t>
    <rPh sb="0" eb="2">
      <t>シリョウ</t>
    </rPh>
    <rPh sb="6" eb="8">
      <t>ハッタツ</t>
    </rPh>
    <rPh sb="8" eb="11">
      <t>シエンカ</t>
    </rPh>
    <phoneticPr fontId="2"/>
  </si>
  <si>
    <t>異常あり（延人員）</t>
  </si>
  <si>
    <t>資料：こども発達支援課</t>
    <rPh sb="6" eb="8">
      <t>ハッタツ</t>
    </rPh>
    <rPh sb="8" eb="10">
      <t>シエン</t>
    </rPh>
    <rPh sb="10" eb="11">
      <t>カ</t>
    </rPh>
    <phoneticPr fontId="2"/>
  </si>
  <si>
    <t>加療中</t>
  </si>
  <si>
    <t>助言のみ</t>
  </si>
  <si>
    <t>機関等</t>
  </si>
  <si>
    <t>戯療法</t>
  </si>
  <si>
    <t>（実数）</t>
    <rPh sb="1" eb="3">
      <t>ジッスウ</t>
    </rPh>
    <phoneticPr fontId="2"/>
  </si>
  <si>
    <t>精神遅滞</t>
  </si>
  <si>
    <t>コミュニケーション障害</t>
    <rPh sb="9" eb="11">
      <t>ショウガイ</t>
    </rPh>
    <phoneticPr fontId="2"/>
  </si>
  <si>
    <t>広汎性発達障害</t>
    <rPh sb="0" eb="3">
      <t>コウハンセイ</t>
    </rPh>
    <rPh sb="3" eb="5">
      <t>ハッタツ</t>
    </rPh>
    <rPh sb="5" eb="7">
      <t>ショウガイ</t>
    </rPh>
    <phoneticPr fontId="2"/>
  </si>
  <si>
    <t>注意欠陥・多動性障害</t>
    <rPh sb="0" eb="2">
      <t>チュウイ</t>
    </rPh>
    <rPh sb="2" eb="4">
      <t>ケッカン</t>
    </rPh>
    <rPh sb="5" eb="8">
      <t>タドウセイ</t>
    </rPh>
    <rPh sb="8" eb="10">
      <t>ショウガイ</t>
    </rPh>
    <phoneticPr fontId="2"/>
  </si>
  <si>
    <t>チック障害</t>
    <rPh sb="3" eb="5">
      <t>ショウガイ</t>
    </rPh>
    <phoneticPr fontId="2"/>
  </si>
  <si>
    <t>排泄障害</t>
    <rPh sb="0" eb="2">
      <t>ハイセツ</t>
    </rPh>
    <rPh sb="2" eb="4">
      <t>ショウガイ</t>
    </rPh>
    <phoneticPr fontId="2"/>
  </si>
  <si>
    <t>（延数）</t>
    <rPh sb="1" eb="2">
      <t>ノ</t>
    </rPh>
    <rPh sb="2" eb="3">
      <t>スウ</t>
    </rPh>
    <phoneticPr fontId="2"/>
  </si>
  <si>
    <t>21．３歳児健診受診状況、年度・保健福祉センター別</t>
    <rPh sb="4" eb="5">
      <t>サイ</t>
    </rPh>
    <rPh sb="5" eb="6">
      <t>ジ</t>
    </rPh>
    <rPh sb="6" eb="8">
      <t>ケンシン</t>
    </rPh>
    <rPh sb="8" eb="10">
      <t>ジュシン</t>
    </rPh>
    <rPh sb="10" eb="12">
      <t>ジョウキョウ</t>
    </rPh>
    <rPh sb="13" eb="15">
      <t>ネンド</t>
    </rPh>
    <rPh sb="16" eb="18">
      <t>ホケン</t>
    </rPh>
    <rPh sb="18" eb="20">
      <t>フクシ</t>
    </rPh>
    <rPh sb="24" eb="25">
      <t>ベツ</t>
    </rPh>
    <phoneticPr fontId="2"/>
  </si>
  <si>
    <t xml:space="preserve"> 5年度</t>
    <rPh sb="2" eb="4">
      <t>ネンド</t>
    </rPh>
    <phoneticPr fontId="2"/>
  </si>
  <si>
    <t>体格</t>
  </si>
  <si>
    <t>栄養状態</t>
  </si>
  <si>
    <t>尿の所見</t>
  </si>
  <si>
    <t>育児上の所見</t>
    <rPh sb="1" eb="2">
      <t>ジ</t>
    </rPh>
    <phoneticPr fontId="2"/>
  </si>
  <si>
    <t>(実数)</t>
    <rPh sb="1" eb="3">
      <t>ジッスウ</t>
    </rPh>
    <phoneticPr fontId="2"/>
  </si>
  <si>
    <t>(延数)</t>
    <rPh sb="1" eb="2">
      <t>ノ</t>
    </rPh>
    <rPh sb="2" eb="3">
      <t>スウ</t>
    </rPh>
    <phoneticPr fontId="2"/>
  </si>
  <si>
    <t>資料：こども発達支援課</t>
    <rPh sb="0" eb="2">
      <t>シリョウ</t>
    </rPh>
    <rPh sb="6" eb="8">
      <t>ハッタツ</t>
    </rPh>
    <rPh sb="8" eb="10">
      <t>シエン</t>
    </rPh>
    <rPh sb="10" eb="11">
      <t>カ</t>
    </rPh>
    <phoneticPr fontId="2"/>
  </si>
  <si>
    <t>24年度</t>
    <rPh sb="2" eb="4">
      <t>ネンド</t>
    </rPh>
    <phoneticPr fontId="2"/>
  </si>
  <si>
    <t>25年度</t>
    <rPh sb="2" eb="4">
      <t>ネンド</t>
    </rPh>
    <phoneticPr fontId="2"/>
  </si>
  <si>
    <t>クレチン症１４人，一過性高１７０ＨＰ血症１人，ビチオン血乏症１人，
プロピオン酸血症１人，ＭＡＴ欠損症１人，グルタル酸尿症１人，
βケトチオラーゼ欠損症１人</t>
    <rPh sb="4" eb="5">
      <t>ショウ</t>
    </rPh>
    <rPh sb="7" eb="8">
      <t>ニン</t>
    </rPh>
    <rPh sb="9" eb="10">
      <t>イチ</t>
    </rPh>
    <rPh sb="10" eb="11">
      <t>カ</t>
    </rPh>
    <rPh sb="11" eb="12">
      <t>セイ</t>
    </rPh>
    <rPh sb="12" eb="13">
      <t>タカ</t>
    </rPh>
    <rPh sb="18" eb="19">
      <t>チ</t>
    </rPh>
    <rPh sb="19" eb="20">
      <t>ショウ</t>
    </rPh>
    <rPh sb="21" eb="22">
      <t>ニン</t>
    </rPh>
    <rPh sb="27" eb="28">
      <t>チ</t>
    </rPh>
    <rPh sb="28" eb="29">
      <t>ボウ</t>
    </rPh>
    <rPh sb="29" eb="30">
      <t>ショウ</t>
    </rPh>
    <rPh sb="31" eb="32">
      <t>ニン</t>
    </rPh>
    <rPh sb="39" eb="40">
      <t>サン</t>
    </rPh>
    <rPh sb="40" eb="42">
      <t>ケッショウ</t>
    </rPh>
    <rPh sb="43" eb="44">
      <t>ニン</t>
    </rPh>
    <rPh sb="48" eb="51">
      <t>ケッソンショウ</t>
    </rPh>
    <rPh sb="52" eb="53">
      <t>ニン</t>
    </rPh>
    <rPh sb="58" eb="59">
      <t>サン</t>
    </rPh>
    <rPh sb="59" eb="60">
      <t>ニョウ</t>
    </rPh>
    <rPh sb="60" eb="61">
      <t>ショウ</t>
    </rPh>
    <rPh sb="62" eb="63">
      <t>ニン</t>
    </rPh>
    <rPh sb="73" eb="76">
      <t>ケッソンショウ</t>
    </rPh>
    <rPh sb="77" eb="78">
      <t>ニン</t>
    </rPh>
    <phoneticPr fontId="2"/>
  </si>
  <si>
    <t>歯の所見</t>
    <rPh sb="0" eb="1">
      <t>ハ</t>
    </rPh>
    <rPh sb="2" eb="4">
      <t>ショケン</t>
    </rPh>
    <phoneticPr fontId="2"/>
  </si>
  <si>
    <t>斜頚</t>
    <rPh sb="0" eb="2">
      <t>シャケイ</t>
    </rPh>
    <phoneticPr fontId="2"/>
  </si>
  <si>
    <t>26年度</t>
    <rPh sb="2" eb="4">
      <t>ネンド</t>
    </rPh>
    <phoneticPr fontId="2"/>
  </si>
  <si>
    <t>2回</t>
    <rPh sb="1" eb="2">
      <t>カイ</t>
    </rPh>
    <phoneticPr fontId="2"/>
  </si>
  <si>
    <t>1回</t>
    <rPh sb="1" eb="2">
      <t>カイ</t>
    </rPh>
    <phoneticPr fontId="2"/>
  </si>
  <si>
    <t>クレチン症８人，先天性副腎過形成１人，メチルマロン酸血症１人，三頭酵素欠損症１人，CPT-1欠損症１人</t>
    <rPh sb="4" eb="5">
      <t>ショウ</t>
    </rPh>
    <rPh sb="6" eb="7">
      <t>ニン</t>
    </rPh>
    <rPh sb="8" eb="11">
      <t>センテンセイ</t>
    </rPh>
    <rPh sb="11" eb="12">
      <t>フク</t>
    </rPh>
    <rPh sb="12" eb="13">
      <t>ジン</t>
    </rPh>
    <rPh sb="13" eb="14">
      <t>カ</t>
    </rPh>
    <rPh sb="14" eb="16">
      <t>ケイセイ</t>
    </rPh>
    <rPh sb="17" eb="18">
      <t>ニン</t>
    </rPh>
    <rPh sb="25" eb="26">
      <t>サン</t>
    </rPh>
    <rPh sb="26" eb="27">
      <t>チ</t>
    </rPh>
    <rPh sb="27" eb="28">
      <t>ショウ</t>
    </rPh>
    <rPh sb="29" eb="30">
      <t>ニン</t>
    </rPh>
    <rPh sb="31" eb="32">
      <t>サン</t>
    </rPh>
    <rPh sb="32" eb="33">
      <t>アタマ</t>
    </rPh>
    <rPh sb="33" eb="35">
      <t>コウソ</t>
    </rPh>
    <rPh sb="35" eb="36">
      <t>ケツ</t>
    </rPh>
    <rPh sb="36" eb="37">
      <t>ソン</t>
    </rPh>
    <rPh sb="37" eb="38">
      <t>ショウ</t>
    </rPh>
    <rPh sb="39" eb="40">
      <t>ニン</t>
    </rPh>
    <rPh sb="46" eb="47">
      <t>ケツ</t>
    </rPh>
    <rPh sb="47" eb="48">
      <t>ソン</t>
    </rPh>
    <rPh sb="48" eb="49">
      <t>ショウ</t>
    </rPh>
    <rPh sb="50" eb="51">
      <t>ニン</t>
    </rPh>
    <phoneticPr fontId="2"/>
  </si>
  <si>
    <t>皮膚疾患</t>
    <rPh sb="0" eb="2">
      <t>ヒフ</t>
    </rPh>
    <rPh sb="2" eb="4">
      <t>シッカン</t>
    </rPh>
    <phoneticPr fontId="2"/>
  </si>
  <si>
    <t>染色体又は遺伝子に変化
を伴う症候群</t>
    <rPh sb="0" eb="3">
      <t>センショクタイ</t>
    </rPh>
    <rPh sb="3" eb="4">
      <t>マタ</t>
    </rPh>
    <rPh sb="5" eb="8">
      <t>イデンシ</t>
    </rPh>
    <rPh sb="9" eb="11">
      <t>ヘンカ</t>
    </rPh>
    <rPh sb="13" eb="14">
      <t>トモナ</t>
    </rPh>
    <rPh sb="15" eb="18">
      <t>ショウコウグン</t>
    </rPh>
    <phoneticPr fontId="2"/>
  </si>
  <si>
    <t>免疫疾患</t>
    <rPh sb="0" eb="2">
      <t>メンエキ</t>
    </rPh>
    <rPh sb="2" eb="4">
      <t>シッカン</t>
    </rPh>
    <phoneticPr fontId="2"/>
  </si>
  <si>
    <t>血液疾患</t>
    <rPh sb="0" eb="2">
      <t>ケツエキ</t>
    </rPh>
    <rPh sb="2" eb="4">
      <t>シッカン</t>
    </rPh>
    <phoneticPr fontId="2"/>
  </si>
  <si>
    <t>女</t>
  </si>
  <si>
    <t>男</t>
  </si>
  <si>
    <t>参加人員</t>
  </si>
  <si>
    <t>計</t>
  </si>
  <si>
    <t>人工妊娠中絶</t>
  </si>
  <si>
    <t>受胎調節</t>
  </si>
  <si>
    <t>14年度</t>
  </si>
  <si>
    <t>13年度</t>
    <rPh sb="2" eb="4">
      <t>ネンド</t>
    </rPh>
    <phoneticPr fontId="2"/>
  </si>
  <si>
    <t>12年度</t>
    <rPh sb="2" eb="4">
      <t>ネンド</t>
    </rPh>
    <phoneticPr fontId="2"/>
  </si>
  <si>
    <t>11年度</t>
    <rPh sb="2" eb="4">
      <t>ネンド</t>
    </rPh>
    <phoneticPr fontId="2"/>
  </si>
  <si>
    <t>9年度</t>
    <rPh sb="1" eb="3">
      <t>ネンド</t>
    </rPh>
    <phoneticPr fontId="2"/>
  </si>
  <si>
    <t>8年度</t>
    <rPh sb="1" eb="3">
      <t>ネンド</t>
    </rPh>
    <phoneticPr fontId="2"/>
  </si>
  <si>
    <t>7年度</t>
    <rPh sb="1" eb="3">
      <t>ネンド</t>
    </rPh>
    <phoneticPr fontId="2"/>
  </si>
  <si>
    <t>6年度</t>
    <rPh sb="1" eb="3">
      <t>ネンド</t>
    </rPh>
    <phoneticPr fontId="2"/>
  </si>
  <si>
    <t>4年度</t>
    <rPh sb="1" eb="3">
      <t>ネンド</t>
    </rPh>
    <phoneticPr fontId="2"/>
  </si>
  <si>
    <t>3年度</t>
    <rPh sb="1" eb="3">
      <t>ネンド</t>
    </rPh>
    <phoneticPr fontId="2"/>
  </si>
  <si>
    <t>2年度</t>
    <rPh sb="1" eb="3">
      <t>ネンド</t>
    </rPh>
    <phoneticPr fontId="2"/>
  </si>
  <si>
    <t>63年度</t>
    <rPh sb="2" eb="4">
      <t>ネンド</t>
    </rPh>
    <phoneticPr fontId="2"/>
  </si>
  <si>
    <t>62年度</t>
    <rPh sb="2" eb="4">
      <t>ネンド</t>
    </rPh>
    <phoneticPr fontId="2"/>
  </si>
  <si>
    <t>-</t>
  </si>
  <si>
    <t>61年度</t>
    <rPh sb="2" eb="4">
      <t>ネンド</t>
    </rPh>
    <phoneticPr fontId="2"/>
  </si>
  <si>
    <t>60年度</t>
    <rPh sb="2" eb="4">
      <t>ネンド</t>
    </rPh>
    <phoneticPr fontId="2"/>
  </si>
  <si>
    <t>59年度</t>
    <rPh sb="2" eb="4">
      <t>ネンド</t>
    </rPh>
    <phoneticPr fontId="2"/>
  </si>
  <si>
    <t>58年度</t>
    <rPh sb="2" eb="4">
      <t>ネンド</t>
    </rPh>
    <phoneticPr fontId="2"/>
  </si>
  <si>
    <t>57年度</t>
    <rPh sb="2" eb="4">
      <t>ネンド</t>
    </rPh>
    <phoneticPr fontId="2"/>
  </si>
  <si>
    <t>56年度</t>
    <rPh sb="2" eb="4">
      <t>ネンド</t>
    </rPh>
    <phoneticPr fontId="2"/>
  </si>
  <si>
    <t>昭和55年度</t>
  </si>
  <si>
    <t>　母体保護法は、不妊手術及び人工妊娠中絶に関する事項を定めること等により、母性の生命健康を保護することを目的としている。
　保健福祉センターにおける活動の中心は健全な家庭づくりにつながる計画出産のため、正しい知識と技術の普及に重点をおいている。</t>
    <rPh sb="1" eb="3">
      <t>ボタイ</t>
    </rPh>
    <rPh sb="3" eb="5">
      <t>ホゴ</t>
    </rPh>
    <rPh sb="5" eb="6">
      <t>ホウ</t>
    </rPh>
    <rPh sb="8" eb="10">
      <t>フニン</t>
    </rPh>
    <rPh sb="10" eb="12">
      <t>シュジュツ</t>
    </rPh>
    <rPh sb="12" eb="13">
      <t>オヨ</t>
    </rPh>
    <rPh sb="14" eb="16">
      <t>ジンコウ</t>
    </rPh>
    <rPh sb="16" eb="18">
      <t>ニンシン</t>
    </rPh>
    <rPh sb="18" eb="20">
      <t>チュウゼツ</t>
    </rPh>
    <rPh sb="21" eb="22">
      <t>カン</t>
    </rPh>
    <rPh sb="24" eb="26">
      <t>ジコウ</t>
    </rPh>
    <rPh sb="27" eb="28">
      <t>サダ</t>
    </rPh>
    <rPh sb="32" eb="33">
      <t>トウ</t>
    </rPh>
    <rPh sb="37" eb="39">
      <t>ボセイ</t>
    </rPh>
    <rPh sb="40" eb="42">
      <t>セイメイ</t>
    </rPh>
    <rPh sb="42" eb="44">
      <t>ケンコウ</t>
    </rPh>
    <rPh sb="45" eb="47">
      <t>ホゴ</t>
    </rPh>
    <rPh sb="52" eb="54">
      <t>モクテキ</t>
    </rPh>
    <rPh sb="62" eb="64">
      <t>ホケン</t>
    </rPh>
    <rPh sb="64" eb="66">
      <t>フクシ</t>
    </rPh>
    <rPh sb="74" eb="76">
      <t>カツドウ</t>
    </rPh>
    <rPh sb="77" eb="79">
      <t>チュウシン</t>
    </rPh>
    <rPh sb="80" eb="82">
      <t>ケンゼン</t>
    </rPh>
    <rPh sb="83" eb="85">
      <t>カテイ</t>
    </rPh>
    <rPh sb="93" eb="95">
      <t>ケイカク</t>
    </rPh>
    <rPh sb="95" eb="97">
      <t>シュッサン</t>
    </rPh>
    <rPh sb="101" eb="102">
      <t>セイ</t>
    </rPh>
    <rPh sb="104" eb="106">
      <t>チシキ</t>
    </rPh>
    <rPh sb="107" eb="109">
      <t>ギジュツ</t>
    </rPh>
    <rPh sb="110" eb="112">
      <t>フキュウ</t>
    </rPh>
    <rPh sb="113" eb="115">
      <t>ジュウテン</t>
    </rPh>
    <phoneticPr fontId="2"/>
  </si>
  <si>
    <t>２〕母体保護</t>
    <rPh sb="2" eb="4">
      <t>ボタイ</t>
    </rPh>
    <rPh sb="4" eb="6">
      <t>ホゴ</t>
    </rPh>
    <phoneticPr fontId="2"/>
  </si>
  <si>
    <t>５．妊婦健康診査</t>
    <phoneticPr fontId="2"/>
  </si>
  <si>
    <t>１回平均
受講者数</t>
    <phoneticPr fontId="2"/>
  </si>
  <si>
    <t>4．マタニティスクール開設回数・受講者数､保健福祉センター別</t>
    <phoneticPr fontId="2"/>
  </si>
  <si>
    <t>３．母子健康手帳交付数、保健福祉センター別</t>
    <phoneticPr fontId="2"/>
  </si>
  <si>
    <t>平成27年度</t>
    <phoneticPr fontId="2"/>
  </si>
  <si>
    <t>２．妊娠届出数・構成割合、妊娠週数・保健福祉センター別</t>
    <phoneticPr fontId="2"/>
  </si>
  <si>
    <t>27年度</t>
    <rPh sb="2" eb="4">
      <t>ネンド</t>
    </rPh>
    <phoneticPr fontId="2"/>
  </si>
  <si>
    <t>20年度</t>
    <phoneticPr fontId="2"/>
  </si>
  <si>
    <t>平成元年度～平成27年度</t>
    <rPh sb="2" eb="3">
      <t>ゲン</t>
    </rPh>
    <phoneticPr fontId="2"/>
  </si>
  <si>
    <t>１．妊娠届出数、年度別</t>
    <phoneticPr fontId="2"/>
  </si>
  <si>
    <t>3回以上</t>
    <rPh sb="1" eb="4">
      <t>カイイジョウ</t>
    </rPh>
    <rPh sb="2" eb="4">
      <t>イジョウ</t>
    </rPh>
    <phoneticPr fontId="2"/>
  </si>
  <si>
    <t>8．未熟児養育医療給付状況</t>
    <phoneticPr fontId="2"/>
  </si>
  <si>
    <t>7．乳幼児栄養食品給付状況</t>
    <phoneticPr fontId="2"/>
  </si>
  <si>
    <t>クレチン症13人，先天性副腎過形成１人，ホモシスチン尿症１人，メチルマロン酸血症１人，プロピオン酸血症１人，グルタル酸血症１型２人</t>
    <phoneticPr fontId="2"/>
  </si>
  <si>
    <t>クレチン症１４人，先天性副腎皮質過形成症１人，ガラクトース血症１人</t>
    <phoneticPr fontId="2"/>
  </si>
  <si>
    <t>クレチン症１３人，先天性副腎皮質過形成症１人，ガラクトース血症１人</t>
    <rPh sb="29" eb="30">
      <t>チ</t>
    </rPh>
    <rPh sb="30" eb="31">
      <t>ショウ</t>
    </rPh>
    <rPh sb="32" eb="33">
      <t>ニン</t>
    </rPh>
    <phoneticPr fontId="2"/>
  </si>
  <si>
    <t>クレチン症１２人，先天性副腎皮質過形成症１人
ガラクトース血症１人</t>
    <rPh sb="29" eb="30">
      <t>ケツ</t>
    </rPh>
    <rPh sb="30" eb="31">
      <t>ショウ</t>
    </rPh>
    <rPh sb="32" eb="33">
      <t>ニン</t>
    </rPh>
    <phoneticPr fontId="2"/>
  </si>
  <si>
    <t>クレチン症１４人，先天性副腎皮質過形成症２人
ガラクトース血症１人</t>
    <rPh sb="29" eb="30">
      <t>ケツ</t>
    </rPh>
    <rPh sb="30" eb="31">
      <t>ショウ</t>
    </rPh>
    <rPh sb="32" eb="33">
      <t>ニン</t>
    </rPh>
    <phoneticPr fontId="2"/>
  </si>
  <si>
    <t>クレチン症１７人，先天性副腎皮質過形成症１人
ガラクトース血症２人</t>
    <rPh sb="29" eb="30">
      <t>ケツ</t>
    </rPh>
    <rPh sb="30" eb="31">
      <t>ショウ</t>
    </rPh>
    <rPh sb="32" eb="33">
      <t>ニン</t>
    </rPh>
    <phoneticPr fontId="2"/>
  </si>
  <si>
    <t>クレチン症１３人，先天性副腎皮質過形成症3人</t>
    <phoneticPr fontId="2"/>
  </si>
  <si>
    <t>クレチン症１４人，ホモシスチン尿症１人，ガラクトース血症２人，先天性副腎皮質過形成症２人</t>
    <phoneticPr fontId="2"/>
  </si>
  <si>
    <t>クレチン症６人，フェニールケトン尿症１人，ガラクトース血症１人，先天性副腎皮質過形成症１人</t>
    <phoneticPr fontId="2"/>
  </si>
  <si>
    <t>クレチン症１人，ヒスチジン血症２人，ガラクトース血症２人</t>
    <phoneticPr fontId="2"/>
  </si>
  <si>
    <t>6．先天性代謝異常等検査、年度別</t>
    <phoneticPr fontId="2"/>
  </si>
  <si>
    <t>平成27年度</t>
    <phoneticPr fontId="2"/>
  </si>
  <si>
    <t>13．４か月児健診受診結果状況</t>
    <phoneticPr fontId="2"/>
  </si>
  <si>
    <t>注）東区保健福祉センター開設回数にはコミセンわじろ12回，博多区保健福祉センター開設回数にはさざんぴあ博多12回，早良区保健福祉センター開設回数には入部出張所12回，西区保健福祉センター開設回数にはさいとぴあ12回を含む。</t>
    <rPh sb="76" eb="79">
      <t>シュッチョウショ</t>
    </rPh>
    <phoneticPr fontId="2"/>
  </si>
  <si>
    <t>受診者数</t>
    <phoneticPr fontId="2"/>
  </si>
  <si>
    <t>平成元年度～平成27年度</t>
    <rPh sb="2" eb="3">
      <t>ガン</t>
    </rPh>
    <phoneticPr fontId="2"/>
  </si>
  <si>
    <t>-</t>
    <phoneticPr fontId="2"/>
  </si>
  <si>
    <t>先天性
代謝異常</t>
    <phoneticPr fontId="2"/>
  </si>
  <si>
    <t>平成27年度</t>
    <rPh sb="0" eb="2">
      <t>ヘイセイ</t>
    </rPh>
    <rPh sb="4" eb="5">
      <t>ネン</t>
    </rPh>
    <rPh sb="5" eb="6">
      <t>ド</t>
    </rPh>
    <phoneticPr fontId="2"/>
  </si>
  <si>
    <t>11．小児慢性特定疾病医療費助成事業</t>
    <rPh sb="9" eb="11">
      <t>シッペイ</t>
    </rPh>
    <rPh sb="11" eb="13">
      <t>イリョウ</t>
    </rPh>
    <rPh sb="13" eb="14">
      <t>ヒ</t>
    </rPh>
    <rPh sb="14" eb="16">
      <t>ジョセイ</t>
    </rPh>
    <rPh sb="16" eb="18">
      <t>ジギョウ</t>
    </rPh>
    <phoneticPr fontId="2"/>
  </si>
  <si>
    <t>総数</t>
    <phoneticPr fontId="2"/>
  </si>
  <si>
    <t>16．10か月児健診精密診査受診状況</t>
    <phoneticPr fontId="2"/>
  </si>
  <si>
    <t>90.6</t>
    <phoneticPr fontId="2"/>
  </si>
  <si>
    <t>15．10か月児健診受診状況</t>
    <phoneticPr fontId="2"/>
  </si>
  <si>
    <t>14．４か月児精密診査受診状況、要精密項目・保健福祉センター別</t>
    <phoneticPr fontId="2"/>
  </si>
  <si>
    <t>19．１歳６か月児精密診査受診状況、要精密項目・保健福祉センター別</t>
    <phoneticPr fontId="2"/>
  </si>
  <si>
    <t>平成27年度</t>
    <rPh sb="0" eb="2">
      <t>ヘイセイ</t>
    </rPh>
    <rPh sb="4" eb="6">
      <t>ネンド</t>
    </rPh>
    <phoneticPr fontId="2"/>
  </si>
  <si>
    <t>18．１歳６か月児健診受診結果状況</t>
    <phoneticPr fontId="2"/>
  </si>
  <si>
    <t>注）東区保健福祉センター開設回数にはコミセンわじろ12回，博多区保健福祉センター開設回数にはさざんぴあ博多12回，西区保健福祉センター開設回数にはさいとぴあ12回を含む。</t>
    <rPh sb="55" eb="56">
      <t>カイ</t>
    </rPh>
    <phoneticPr fontId="2"/>
  </si>
  <si>
    <t>平成元年～平成27年度</t>
    <rPh sb="0" eb="2">
      <t>ヘイセイ</t>
    </rPh>
    <rPh sb="2" eb="3">
      <t>ガン</t>
    </rPh>
    <rPh sb="3" eb="4">
      <t>ネン</t>
    </rPh>
    <rPh sb="5" eb="7">
      <t>ヘイセイ</t>
    </rPh>
    <rPh sb="9" eb="10">
      <t>ネン</t>
    </rPh>
    <rPh sb="10" eb="11">
      <t>ド</t>
    </rPh>
    <phoneticPr fontId="2"/>
  </si>
  <si>
    <r>
      <t>17．１歳６か月児健診受診状況、年度・保健福祉センター別　 　　</t>
    </r>
    <r>
      <rPr>
        <sz val="11"/>
        <rFont val="ＭＳ 明朝"/>
        <family val="1"/>
        <charset val="128"/>
      </rPr>
      <t>平成元年度～平成15年度</t>
    </r>
    <phoneticPr fontId="2"/>
  </si>
  <si>
    <t>-</t>
    <phoneticPr fontId="2"/>
  </si>
  <si>
    <t>22．３歳児健診受診結果状況</t>
    <phoneticPr fontId="2"/>
  </si>
  <si>
    <t>早  良</t>
    <phoneticPr fontId="2"/>
  </si>
  <si>
    <t>城  南</t>
    <phoneticPr fontId="2"/>
  </si>
  <si>
    <t>中  央</t>
    <phoneticPr fontId="2"/>
  </si>
  <si>
    <t>博  多</t>
    <phoneticPr fontId="2"/>
  </si>
  <si>
    <t>集団遊</t>
    <phoneticPr fontId="2"/>
  </si>
  <si>
    <t>医療</t>
    <phoneticPr fontId="2"/>
  </si>
  <si>
    <t>相　談</t>
    <phoneticPr fontId="2"/>
  </si>
  <si>
    <t>20．１歳６か月児健診精神面精密検査結果状況</t>
    <phoneticPr fontId="2"/>
  </si>
  <si>
    <t>西</t>
    <phoneticPr fontId="2"/>
  </si>
  <si>
    <t>早良</t>
    <phoneticPr fontId="2"/>
  </si>
  <si>
    <t>城南</t>
    <phoneticPr fontId="2"/>
  </si>
  <si>
    <t>南</t>
    <phoneticPr fontId="2"/>
  </si>
  <si>
    <t>中央</t>
    <phoneticPr fontId="2"/>
  </si>
  <si>
    <t>博多</t>
    <phoneticPr fontId="2"/>
  </si>
  <si>
    <t>東</t>
    <phoneticPr fontId="2"/>
  </si>
  <si>
    <t>・</t>
    <phoneticPr fontId="2"/>
  </si>
  <si>
    <t>　　　・</t>
    <phoneticPr fontId="2"/>
  </si>
  <si>
    <t>構成割合(%)</t>
    <phoneticPr fontId="2"/>
  </si>
  <si>
    <t>総数</t>
    <phoneticPr fontId="2"/>
  </si>
  <si>
    <t>その他</t>
    <phoneticPr fontId="2"/>
  </si>
  <si>
    <t>妊産婦</t>
    <phoneticPr fontId="2"/>
  </si>
  <si>
    <t>幼児</t>
    <phoneticPr fontId="2"/>
  </si>
  <si>
    <t>乳児</t>
    <phoneticPr fontId="2"/>
  </si>
  <si>
    <t>１回平均相談者数</t>
    <phoneticPr fontId="2"/>
  </si>
  <si>
    <t>相談者数</t>
    <phoneticPr fontId="2"/>
  </si>
  <si>
    <t>稼働回数</t>
    <phoneticPr fontId="2"/>
  </si>
  <si>
    <t>25．母子巡回健康相談実施状況、保健福祉センター別</t>
    <phoneticPr fontId="2"/>
  </si>
  <si>
    <t>精神遅滞</t>
    <phoneticPr fontId="2"/>
  </si>
  <si>
    <t>異常あり</t>
    <phoneticPr fontId="2"/>
  </si>
  <si>
    <t>異常なし</t>
    <phoneticPr fontId="2"/>
  </si>
  <si>
    <t>構成割合</t>
    <phoneticPr fontId="2"/>
  </si>
  <si>
    <t>総数</t>
    <phoneticPr fontId="2"/>
  </si>
  <si>
    <t>その他</t>
    <phoneticPr fontId="2"/>
  </si>
  <si>
    <t>精神遅滞</t>
    <phoneticPr fontId="2"/>
  </si>
  <si>
    <t>異常あり</t>
    <phoneticPr fontId="2"/>
  </si>
  <si>
    <t>異常なし</t>
    <phoneticPr fontId="2"/>
  </si>
  <si>
    <t>構成割合</t>
    <phoneticPr fontId="2"/>
  </si>
  <si>
    <t>加療中</t>
    <phoneticPr fontId="2"/>
  </si>
  <si>
    <t>集団遊戯療法</t>
    <phoneticPr fontId="2"/>
  </si>
  <si>
    <t>医療機関等</t>
    <phoneticPr fontId="2"/>
  </si>
  <si>
    <t>要観察</t>
    <phoneticPr fontId="2"/>
  </si>
  <si>
    <t>相談助言のみ</t>
    <phoneticPr fontId="2"/>
  </si>
  <si>
    <t>24．３歳児健診精神面精密検査結果状況</t>
    <phoneticPr fontId="2"/>
  </si>
  <si>
    <t>育児上の所見</t>
    <phoneticPr fontId="2"/>
  </si>
  <si>
    <t>尿の所見</t>
    <phoneticPr fontId="2"/>
  </si>
  <si>
    <t>発達上の所見</t>
    <phoneticPr fontId="2"/>
  </si>
  <si>
    <t>けいれんの既往</t>
    <phoneticPr fontId="2"/>
  </si>
  <si>
    <t>神経系感覚器</t>
    <phoneticPr fontId="2"/>
  </si>
  <si>
    <t>先天性形態上の所見</t>
    <phoneticPr fontId="2"/>
  </si>
  <si>
    <t>皮膚</t>
    <phoneticPr fontId="2"/>
  </si>
  <si>
    <t>泌尿器系</t>
    <phoneticPr fontId="2"/>
  </si>
  <si>
    <t>消化器系</t>
    <phoneticPr fontId="2"/>
  </si>
  <si>
    <t>循環器系</t>
    <phoneticPr fontId="2"/>
  </si>
  <si>
    <t>呼吸器系</t>
    <phoneticPr fontId="2"/>
  </si>
  <si>
    <t>造血系</t>
    <phoneticPr fontId="2"/>
  </si>
  <si>
    <t>栄養状態</t>
    <phoneticPr fontId="2"/>
  </si>
  <si>
    <t>体格</t>
    <phoneticPr fontId="2"/>
  </si>
  <si>
    <t>要精密項目</t>
    <phoneticPr fontId="2"/>
  </si>
  <si>
    <t>西</t>
    <phoneticPr fontId="2"/>
  </si>
  <si>
    <t>早  良</t>
    <phoneticPr fontId="2"/>
  </si>
  <si>
    <t>城  南</t>
    <phoneticPr fontId="2"/>
  </si>
  <si>
    <t>南</t>
    <phoneticPr fontId="2"/>
  </si>
  <si>
    <t>中  央</t>
    <phoneticPr fontId="2"/>
  </si>
  <si>
    <t>博  多</t>
    <phoneticPr fontId="2"/>
  </si>
  <si>
    <t>東</t>
    <phoneticPr fontId="2"/>
  </si>
  <si>
    <t>要治療</t>
    <phoneticPr fontId="2"/>
  </si>
  <si>
    <t>受診者数</t>
    <phoneticPr fontId="2"/>
  </si>
  <si>
    <t>要精密者数</t>
    <phoneticPr fontId="2"/>
  </si>
  <si>
    <t>23．３歳児精密診査受診状況、要精密項目・保健福祉センター別</t>
    <phoneticPr fontId="2"/>
  </si>
  <si>
    <t>３．集団指導状況、保健福祉センター別</t>
    <phoneticPr fontId="2"/>
  </si>
  <si>
    <t>２．対象別個別指導数（延数）・構成割合、性・保健福祉センター別</t>
    <phoneticPr fontId="2"/>
  </si>
  <si>
    <t>16年度</t>
    <phoneticPr fontId="2"/>
  </si>
  <si>
    <t>15年度</t>
    <phoneticPr fontId="2"/>
  </si>
  <si>
    <t>昭和55年度～平成27年度</t>
    <phoneticPr fontId="2"/>
  </si>
  <si>
    <t>１．個人別指導数(延数)、保健福祉センター・年度別</t>
    <phoneticPr fontId="2"/>
  </si>
  <si>
    <t>子どもを望む夫婦の経済的負担および精神的負担の軽減を図るために実施。</t>
  </si>
  <si>
    <t>特定不妊治療費助成事業</t>
    <phoneticPr fontId="2"/>
  </si>
  <si>
    <t xml:space="preserve"> ○</t>
  </si>
  <si>
    <t>悪性新生物，内分泌疾患，糖尿病等の小児慢性疾病にり患している児童は，治療が長期にわたり，医療費も高額となるため，これに必要な医療費の助成を行い，併せて治療研究により医療の確立，普及促進を図っている。</t>
    <phoneticPr fontId="2"/>
  </si>
  <si>
    <t>小児慢性特定疾病医療費助成事業</t>
    <phoneticPr fontId="2"/>
  </si>
  <si>
    <t>長期入院治療を要する結核にかかっている児童に対し，指定療育医療機関に入院させ，療育に必要な医療の給付を行い，併せて学習用品等の援助を行っている。</t>
    <phoneticPr fontId="2"/>
  </si>
  <si>
    <t>結核児童療育医療給付</t>
    <phoneticPr fontId="2"/>
  </si>
  <si>
    <t>身体に障がいのある児童のうち，治療の必要な児童に対し，指定育成医療機関において生活能力を得るために必要な医療の給付を行っている。</t>
    <phoneticPr fontId="2"/>
  </si>
  <si>
    <t>自立支援医療（育成医療）給付</t>
    <phoneticPr fontId="2"/>
  </si>
  <si>
    <t>身体の発育が未熟なまま出生した未熟児に対し，指定養育医療機関において養育に必要な医療の給付を行っている。</t>
    <phoneticPr fontId="2"/>
  </si>
  <si>
    <t>未熟児養育医療給付</t>
    <phoneticPr fontId="2"/>
  </si>
  <si>
    <t>栄養の強化が必要な低所得世帯の乳幼児に粉乳を支給し，栄養摂取の援助を行っている。</t>
  </si>
  <si>
    <t xml:space="preserve"> 乳幼児栄養食品支給</t>
  </si>
  <si>
    <t>妊娠，出産，育児の不安や悩みを解消するため，保健師・助産師・栄養士・歯科衛生士が，市民の身近な場所で健康相談と健康教育を実施している。</t>
    <phoneticPr fontId="2"/>
  </si>
  <si>
    <t>母子巡回健康相談</t>
  </si>
  <si>
    <t>人格の基礎が形成されるといわれるこの時期に，身体面，精神心理面からの問題点を発見し，適切な指導と措置を行うため，各区保健福祉センター等で健康診査，歯科健康診査，保健指導を実施している。
　なお，要精密者に対しては，専門医療機関への紹介状を交付。</t>
    <phoneticPr fontId="2"/>
  </si>
  <si>
    <t>３歳児健康診査</t>
    <phoneticPr fontId="2"/>
  </si>
  <si>
    <t>心身障がいの早期発見，早期療育を図るため，歩行や言語等発達の標識が得易い１歳６か月の時期に各区保健福祉センター等で健康診査，歯科健康診査，保健指導を実施している。
　なお，要精密者に対しては，専門医療機関への紹介状を交付。</t>
    <phoneticPr fontId="2"/>
  </si>
  <si>
    <t>１歳６か月児健康診査</t>
    <phoneticPr fontId="2"/>
  </si>
  <si>
    <t>中程度の脳障害，点頭てんかん等，異常の早期発見，早期療育を目的に医療機関に委託し実施している。
受診は母子健康手帳に添付した受診票により行い無料。</t>
    <phoneticPr fontId="2"/>
  </si>
  <si>
    <t>10か月児健康診査</t>
    <phoneticPr fontId="2"/>
  </si>
  <si>
    <t xml:space="preserve">乳児の発育に影響が大きい先天異常等，疾病の早期発見，早期治療を図るため各区保健福祉センター等で健康診査，保健指導を実施している。
  なお，要精密者に対しては，専門医療機関への紹介状を交付。
</t>
    <phoneticPr fontId="2"/>
  </si>
  <si>
    <t>４か月児健康診査</t>
  </si>
  <si>
    <t>フェニールケトン尿症等の先天性代謝異常及びクレチン症については，早期に発見し，早期治療による障がい発現の防止を図るため，全ての新生児について血液検査（タンデムマス法など）を委託し実施している。</t>
    <phoneticPr fontId="2"/>
  </si>
  <si>
    <t>先天性代謝異常等検査</t>
  </si>
  <si>
    <t>妊婦と胎児の健康管理の充実を図るために，委託医療機関や助産所で健康診査を実施している。
平成21年度から公費助成の回数を14回に拡充している。</t>
    <phoneticPr fontId="2"/>
  </si>
  <si>
    <t xml:space="preserve"> 妊婦健康診査</t>
  </si>
  <si>
    <t>主として初妊婦を対象に，妊娠，出産，育児に関する教育と，先輩ママとの交流や，グループワーク等により妊婦同士の仲間づくりを実施している。</t>
    <phoneticPr fontId="2"/>
  </si>
  <si>
    <t>マタニティスクール</t>
  </si>
  <si>
    <t xml:space="preserve"> 母子健康手帳交付</t>
    <phoneticPr fontId="2"/>
  </si>
  <si>
    <t xml:space="preserve">  母性及び乳幼児の健康の保持増進を図るため，健康診査，保健指導，医療措置などを行っている。</t>
    <phoneticPr fontId="2"/>
  </si>
  <si>
    <t>１〕母子衛生</t>
  </si>
  <si>
    <t>第３章　　保　健　指　導</t>
    <phoneticPr fontId="2"/>
  </si>
  <si>
    <t xml:space="preserve">母子保健法第15条に基づく妊娠の届出をした者などに交付した。平成27年度の妊娠届出数は15,672人で，妊娠 19週以内の届出は98.9％であった。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</si>
</sst>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0;\-#,##0.0"/>
    <numFmt numFmtId="177" formatCode="0.0"/>
    <numFmt numFmtId="178" formatCode="_ * #,##0.0_ ;_ * \-#,##0.0_ ;_ * &quot;-&quot;?_ ;_ @_ "/>
    <numFmt numFmtId="179" formatCode="#,##0.0;[Red]\-#,##0.0"/>
    <numFmt numFmtId="180" formatCode="#,##0_ "/>
    <numFmt numFmtId="181" formatCode="0.0_);[Red]\(0.0\)"/>
    <numFmt numFmtId="182" formatCode="0.0_ "/>
    <numFmt numFmtId="183" formatCode="#,##0_);[Red]\(#,##0\)"/>
  </numFmts>
  <fonts count="17">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8"/>
      <name val="ＭＳ 明朝"/>
      <family val="1"/>
      <charset val="128"/>
    </font>
    <font>
      <b/>
      <sz val="16"/>
      <name val="ＭＳ 明朝"/>
      <family val="1"/>
      <charset val="128"/>
    </font>
    <font>
      <sz val="11"/>
      <name val="ＭＳ 明朝"/>
      <family val="1"/>
      <charset val="128"/>
    </font>
    <font>
      <sz val="12"/>
      <name val="ＭＳ 明朝"/>
      <family val="1"/>
      <charset val="128"/>
    </font>
    <font>
      <b/>
      <sz val="12"/>
      <name val="ＭＳ 明朝"/>
      <family val="1"/>
      <charset val="128"/>
    </font>
    <font>
      <sz val="10"/>
      <name val="ＭＳ 明朝"/>
      <family val="1"/>
      <charset val="128"/>
    </font>
    <font>
      <sz val="10.5"/>
      <name val="ＭＳ 明朝"/>
      <family val="1"/>
      <charset val="128"/>
    </font>
    <font>
      <strike/>
      <sz val="10"/>
      <name val="ＭＳ 明朝"/>
      <family val="1"/>
      <charset val="128"/>
    </font>
    <font>
      <strike/>
      <sz val="14"/>
      <name val="ＭＳ 明朝"/>
      <family val="1"/>
      <charset val="128"/>
    </font>
    <font>
      <sz val="5"/>
      <name val="ＭＳ 明朝"/>
      <family val="1"/>
      <charset val="128"/>
    </font>
    <font>
      <b/>
      <sz val="18"/>
      <name val="ＭＳ 明朝"/>
      <family val="1"/>
      <charset val="128"/>
    </font>
    <font>
      <u/>
      <sz val="14"/>
      <name val="Century"/>
      <family val="1"/>
    </font>
    <font>
      <sz val="16"/>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78">
    <xf numFmtId="0" fontId="0" fillId="0" borderId="0" xfId="0"/>
    <xf numFmtId="0" fontId="3" fillId="0" borderId="0" xfId="0" applyFont="1"/>
    <xf numFmtId="41" fontId="4" fillId="0" borderId="0" xfId="0" applyNumberFormat="1" applyFont="1"/>
    <xf numFmtId="37" fontId="4" fillId="0" borderId="0" xfId="0" applyNumberFormat="1" applyFont="1"/>
    <xf numFmtId="0" fontId="7" fillId="0" borderId="1" xfId="0" applyFont="1" applyBorder="1"/>
    <xf numFmtId="0" fontId="7" fillId="0" borderId="2" xfId="0" applyFont="1" applyBorder="1"/>
    <xf numFmtId="0" fontId="7" fillId="0" borderId="3" xfId="0" applyFont="1" applyBorder="1" applyAlignment="1" applyProtection="1">
      <alignment horizontal="right"/>
    </xf>
    <xf numFmtId="41" fontId="7" fillId="0" borderId="5" xfId="0" applyNumberFormat="1" applyFont="1" applyBorder="1" applyAlignment="1" applyProtection="1"/>
    <xf numFmtId="41" fontId="7" fillId="0" borderId="0" xfId="0" applyNumberFormat="1" applyFont="1" applyBorder="1" applyAlignment="1" applyProtection="1"/>
    <xf numFmtId="0" fontId="8" fillId="0" borderId="4" xfId="0" applyFont="1" applyBorder="1"/>
    <xf numFmtId="0" fontId="3" fillId="0" borderId="0" xfId="0" applyFont="1" applyAlignment="1">
      <alignment horizontal="right"/>
    </xf>
    <xf numFmtId="0" fontId="7" fillId="0" borderId="2" xfId="0" applyFont="1" applyBorder="1" applyAlignment="1">
      <alignment vertical="center"/>
    </xf>
    <xf numFmtId="0" fontId="8" fillId="0" borderId="3" xfId="0" applyFont="1" applyBorder="1" applyAlignment="1" applyProtection="1">
      <alignment horizontal="distributed" vertical="distributed"/>
    </xf>
    <xf numFmtId="0" fontId="7" fillId="0" borderId="6" xfId="0" applyFont="1" applyBorder="1" applyAlignment="1" applyProtection="1">
      <alignment horizontal="distributed" vertical="distributed"/>
    </xf>
    <xf numFmtId="0" fontId="8" fillId="0" borderId="7" xfId="0" applyFont="1" applyBorder="1" applyAlignment="1" applyProtection="1">
      <alignment horizontal="center" vertical="center"/>
    </xf>
    <xf numFmtId="37" fontId="8" fillId="0" borderId="8" xfId="0" applyNumberFormat="1" applyFont="1" applyBorder="1" applyAlignment="1" applyProtection="1">
      <alignment horizontal="center"/>
    </xf>
    <xf numFmtId="0" fontId="7" fillId="0" borderId="9" xfId="0" applyFont="1" applyBorder="1"/>
    <xf numFmtId="0" fontId="7" fillId="0" borderId="10" xfId="0" applyFont="1" applyBorder="1"/>
    <xf numFmtId="37" fontId="7" fillId="0" borderId="14" xfId="0" applyNumberFormat="1" applyFont="1" applyBorder="1" applyAlignment="1" applyProtection="1">
      <alignment horizontal="center" vertical="center" wrapText="1"/>
    </xf>
    <xf numFmtId="37" fontId="7" fillId="0" borderId="14" xfId="0" applyNumberFormat="1" applyFont="1" applyBorder="1" applyAlignment="1" applyProtection="1">
      <alignment horizontal="center" vertical="center"/>
    </xf>
    <xf numFmtId="176" fontId="7" fillId="0" borderId="14" xfId="0" applyNumberFormat="1" applyFont="1" applyBorder="1" applyAlignment="1" applyProtection="1">
      <alignment horizontal="center" vertical="center"/>
    </xf>
    <xf numFmtId="0" fontId="7" fillId="0" borderId="14" xfId="0" applyFont="1" applyBorder="1" applyAlignment="1" applyProtection="1">
      <alignment horizontal="center" vertical="center" wrapText="1"/>
    </xf>
    <xf numFmtId="37" fontId="6" fillId="0" borderId="17" xfId="0" applyNumberFormat="1" applyFont="1" applyBorder="1" applyAlignment="1" applyProtection="1">
      <alignment horizontal="center" vertical="center" wrapText="1"/>
    </xf>
    <xf numFmtId="37" fontId="7" fillId="0" borderId="1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0" fontId="6" fillId="0" borderId="3" xfId="0" applyFont="1" applyBorder="1" applyAlignment="1" applyProtection="1">
      <alignment horizontal="center" vertical="center" wrapText="1"/>
    </xf>
    <xf numFmtId="0" fontId="7" fillId="0" borderId="4" xfId="0" applyFont="1" applyBorder="1" applyAlignment="1" applyProtection="1">
      <alignment horizontal="right" vertical="top"/>
    </xf>
    <xf numFmtId="37" fontId="7" fillId="0" borderId="5" xfId="0" applyNumberFormat="1" applyFont="1" applyBorder="1" applyAlignment="1" applyProtection="1">
      <alignment vertical="top"/>
    </xf>
    <xf numFmtId="37" fontId="7" fillId="0" borderId="0" xfId="0" applyNumberFormat="1" applyFont="1" applyBorder="1" applyAlignment="1" applyProtection="1">
      <alignment vertical="top"/>
    </xf>
    <xf numFmtId="176" fontId="7" fillId="0" borderId="0" xfId="0" applyNumberFormat="1" applyFont="1" applyBorder="1" applyAlignment="1" applyProtection="1">
      <alignment vertical="top"/>
    </xf>
    <xf numFmtId="0" fontId="7" fillId="0" borderId="4" xfId="0" applyFont="1" applyBorder="1" applyAlignment="1" applyProtection="1">
      <alignment vertical="top"/>
    </xf>
    <xf numFmtId="0" fontId="7" fillId="0" borderId="4" xfId="0" applyFont="1" applyFill="1" applyBorder="1" applyAlignment="1" applyProtection="1">
      <alignment horizontal="right" vertical="top"/>
    </xf>
    <xf numFmtId="37" fontId="7" fillId="0" borderId="5" xfId="0" applyNumberFormat="1" applyFont="1" applyFill="1" applyBorder="1" applyAlignment="1" applyProtection="1">
      <alignment vertical="top"/>
    </xf>
    <xf numFmtId="37" fontId="7" fillId="0" borderId="0" xfId="0" applyNumberFormat="1" applyFont="1" applyFill="1" applyBorder="1" applyAlignment="1" applyProtection="1">
      <alignment vertical="top"/>
    </xf>
    <xf numFmtId="176" fontId="7" fillId="0" borderId="0" xfId="0" applyNumberFormat="1" applyFont="1" applyFill="1" applyBorder="1" applyAlignment="1" applyProtection="1">
      <alignment vertical="top"/>
    </xf>
    <xf numFmtId="0" fontId="7" fillId="0" borderId="4" xfId="0" applyFont="1" applyFill="1" applyBorder="1" applyAlignment="1" applyProtection="1">
      <alignment vertical="top"/>
    </xf>
    <xf numFmtId="0" fontId="7" fillId="0" borderId="0" xfId="0" applyFont="1" applyFill="1" applyBorder="1" applyAlignment="1" applyProtection="1">
      <alignment horizontal="right" vertical="top"/>
    </xf>
    <xf numFmtId="0" fontId="7" fillId="0" borderId="0" xfId="0" applyFont="1" applyFill="1" applyBorder="1" applyAlignment="1" applyProtection="1">
      <alignment vertical="top"/>
    </xf>
    <xf numFmtId="0" fontId="6" fillId="0" borderId="0" xfId="0" applyFont="1" applyBorder="1" applyAlignment="1" applyProtection="1"/>
    <xf numFmtId="41" fontId="8" fillId="0" borderId="5" xfId="0" applyNumberFormat="1" applyFont="1" applyBorder="1" applyProtection="1"/>
    <xf numFmtId="0" fontId="7" fillId="0" borderId="0" xfId="0" applyFont="1" applyBorder="1"/>
    <xf numFmtId="41" fontId="8" fillId="0" borderId="0" xfId="0" applyNumberFormat="1" applyFont="1" applyBorder="1" applyProtection="1"/>
    <xf numFmtId="181" fontId="8" fillId="0" borderId="0" xfId="0" applyNumberFormat="1" applyFont="1" applyBorder="1" applyAlignment="1" applyProtection="1">
      <alignment horizontal="right"/>
    </xf>
    <xf numFmtId="0" fontId="7" fillId="0" borderId="0" xfId="0" applyFont="1" applyBorder="1" applyAlignment="1">
      <alignment horizontal="right"/>
    </xf>
    <xf numFmtId="0" fontId="5" fillId="0" borderId="0" xfId="0" applyFont="1" applyBorder="1"/>
    <xf numFmtId="0" fontId="5" fillId="0" borderId="0" xfId="0" applyFont="1"/>
    <xf numFmtId="41" fontId="8" fillId="0" borderId="17" xfId="0" applyNumberFormat="1" applyFont="1" applyBorder="1" applyProtection="1"/>
    <xf numFmtId="41" fontId="8" fillId="0" borderId="18" xfId="0" applyNumberFormat="1" applyFont="1" applyBorder="1" applyProtection="1"/>
    <xf numFmtId="181" fontId="8" fillId="0" borderId="18" xfId="0" applyNumberFormat="1" applyFont="1" applyBorder="1" applyProtection="1"/>
    <xf numFmtId="41" fontId="7" fillId="0" borderId="5" xfId="0" applyNumberFormat="1" applyFont="1" applyBorder="1" applyProtection="1"/>
    <xf numFmtId="41" fontId="7" fillId="0" borderId="0" xfId="0" applyNumberFormat="1" applyFont="1" applyBorder="1" applyProtection="1"/>
    <xf numFmtId="181" fontId="7" fillId="0" borderId="0" xfId="0" applyNumberFormat="1" applyFont="1" applyBorder="1" applyProtection="1"/>
    <xf numFmtId="41" fontId="7" fillId="0" borderId="19" xfId="0" applyNumberFormat="1" applyFont="1" applyBorder="1" applyProtection="1"/>
    <xf numFmtId="41" fontId="7" fillId="0" borderId="15" xfId="0" applyNumberFormat="1" applyFont="1" applyBorder="1" applyProtection="1"/>
    <xf numFmtId="0" fontId="7" fillId="0" borderId="11" xfId="0" applyFont="1" applyBorder="1"/>
    <xf numFmtId="0" fontId="7" fillId="0" borderId="7" xfId="0" applyFont="1" applyBorder="1"/>
    <xf numFmtId="41" fontId="7" fillId="0" borderId="17" xfId="0" applyNumberFormat="1" applyFont="1" applyBorder="1" applyProtection="1"/>
    <xf numFmtId="41" fontId="7" fillId="0" borderId="18" xfId="0" applyNumberFormat="1" applyFont="1" applyBorder="1" applyProtection="1"/>
    <xf numFmtId="181" fontId="7" fillId="0" borderId="18" xfId="0" applyNumberFormat="1" applyFont="1" applyBorder="1" applyProtection="1"/>
    <xf numFmtId="41" fontId="7" fillId="0" borderId="0" xfId="0" applyNumberFormat="1" applyFont="1"/>
    <xf numFmtId="178" fontId="7" fillId="0" borderId="0" xfId="0" applyNumberFormat="1" applyFont="1" applyBorder="1" applyProtection="1"/>
    <xf numFmtId="181" fontId="7" fillId="0" borderId="15" xfId="0" applyNumberFormat="1" applyFont="1" applyBorder="1" applyProtection="1"/>
    <xf numFmtId="41" fontId="7" fillId="0" borderId="21" xfId="0" applyNumberFormat="1" applyFont="1" applyBorder="1" applyAlignment="1" applyProtection="1"/>
    <xf numFmtId="0" fontId="7" fillId="0" borderId="20" xfId="0" applyFont="1" applyBorder="1" applyAlignment="1" applyProtection="1"/>
    <xf numFmtId="0" fontId="7" fillId="0" borderId="20" xfId="0" applyFont="1" applyBorder="1"/>
    <xf numFmtId="41" fontId="7" fillId="0" borderId="22" xfId="0" applyNumberFormat="1" applyFont="1" applyBorder="1" applyProtection="1"/>
    <xf numFmtId="41" fontId="7" fillId="0" borderId="23" xfId="0" applyNumberFormat="1" applyFont="1" applyBorder="1" applyProtection="1"/>
    <xf numFmtId="41" fontId="9" fillId="0" borderId="0" xfId="0" applyNumberFormat="1" applyFont="1"/>
    <xf numFmtId="0" fontId="7" fillId="0" borderId="11" xfId="0" applyFont="1" applyBorder="1" applyAlignment="1">
      <alignment vertical="center"/>
    </xf>
    <xf numFmtId="0" fontId="7" fillId="0" borderId="7" xfId="0" applyFont="1" applyBorder="1" applyAlignment="1">
      <alignment vertical="center"/>
    </xf>
    <xf numFmtId="0" fontId="3" fillId="0" borderId="0" xfId="0" applyFont="1" applyBorder="1"/>
    <xf numFmtId="41" fontId="7" fillId="0" borderId="13" xfId="0" applyNumberFormat="1" applyFont="1" applyBorder="1" applyProtection="1"/>
    <xf numFmtId="41" fontId="7" fillId="0" borderId="10" xfId="0" applyNumberFormat="1" applyFont="1" applyBorder="1" applyProtection="1"/>
    <xf numFmtId="41" fontId="7" fillId="0" borderId="18" xfId="0" applyNumberFormat="1" applyFont="1" applyBorder="1" applyAlignment="1" applyProtection="1">
      <alignment horizontal="left"/>
    </xf>
    <xf numFmtId="41" fontId="7" fillId="0" borderId="0" xfId="0" applyNumberFormat="1" applyFont="1" applyBorder="1" applyAlignment="1" applyProtection="1">
      <alignment horizontal="left"/>
    </xf>
    <xf numFmtId="41" fontId="7" fillId="0" borderId="15" xfId="0" applyNumberFormat="1" applyFont="1" applyBorder="1" applyAlignment="1" applyProtection="1">
      <alignment horizontal="left"/>
    </xf>
    <xf numFmtId="0" fontId="7" fillId="0" borderId="0" xfId="0" applyFont="1"/>
    <xf numFmtId="0" fontId="7" fillId="0" borderId="21" xfId="0" applyFont="1" applyBorder="1" applyAlignment="1" applyProtection="1"/>
    <xf numFmtId="37" fontId="7" fillId="0" borderId="21" xfId="0" applyNumberFormat="1" applyFont="1" applyBorder="1" applyProtection="1"/>
    <xf numFmtId="49" fontId="7" fillId="0" borderId="21" xfId="0" applyNumberFormat="1" applyFont="1" applyBorder="1" applyAlignment="1" applyProtection="1">
      <alignment horizontal="right"/>
    </xf>
    <xf numFmtId="37" fontId="7" fillId="0" borderId="21" xfId="0" applyNumberFormat="1" applyFont="1" applyBorder="1" applyAlignment="1" applyProtection="1"/>
    <xf numFmtId="0" fontId="7" fillId="0" borderId="24" xfId="0" applyFont="1" applyBorder="1" applyProtection="1"/>
    <xf numFmtId="0" fontId="7" fillId="0" borderId="17" xfId="0" applyFont="1" applyBorder="1" applyProtection="1"/>
    <xf numFmtId="0" fontId="7" fillId="0" borderId="22" xfId="0" applyFont="1" applyBorder="1" applyProtection="1"/>
    <xf numFmtId="0" fontId="7" fillId="0" borderId="5" xfId="0" applyFont="1" applyBorder="1" applyProtection="1"/>
    <xf numFmtId="0" fontId="7" fillId="0" borderId="5" xfId="0" applyFont="1" applyBorder="1" applyAlignment="1" applyProtection="1">
      <alignment horizontal="right"/>
    </xf>
    <xf numFmtId="0" fontId="7" fillId="0" borderId="23" xfId="0" applyFont="1" applyBorder="1" applyProtection="1"/>
    <xf numFmtId="37" fontId="3" fillId="0" borderId="0" xfId="0" applyNumberFormat="1" applyFont="1" applyBorder="1" applyProtection="1"/>
    <xf numFmtId="41" fontId="7" fillId="0" borderId="15" xfId="0" applyNumberFormat="1" applyFont="1" applyBorder="1" applyAlignment="1" applyProtection="1"/>
    <xf numFmtId="176" fontId="7" fillId="0" borderId="18" xfId="0" applyNumberFormat="1" applyFont="1" applyBorder="1" applyProtection="1"/>
    <xf numFmtId="176" fontId="7" fillId="0" borderId="0" xfId="0" applyNumberFormat="1" applyFont="1" applyBorder="1" applyProtection="1"/>
    <xf numFmtId="176" fontId="8" fillId="0" borderId="0" xfId="0" applyNumberFormat="1" applyFont="1" applyBorder="1" applyProtection="1"/>
    <xf numFmtId="176" fontId="7" fillId="0" borderId="15" xfId="0" applyNumberFormat="1" applyFont="1" applyBorder="1" applyProtection="1"/>
    <xf numFmtId="37" fontId="7" fillId="0" borderId="12" xfId="0" applyNumberFormat="1" applyFont="1" applyBorder="1" applyAlignment="1" applyProtection="1"/>
    <xf numFmtId="37" fontId="7" fillId="0" borderId="24" xfId="0" applyNumberFormat="1" applyFont="1" applyBorder="1" applyProtection="1"/>
    <xf numFmtId="37" fontId="7" fillId="0" borderId="17" xfId="0" applyNumberFormat="1" applyFont="1" applyBorder="1" applyProtection="1"/>
    <xf numFmtId="37" fontId="7" fillId="0" borderId="22" xfId="0" applyNumberFormat="1" applyFont="1" applyBorder="1" applyProtection="1"/>
    <xf numFmtId="37" fontId="7" fillId="0" borderId="5" xfId="0" applyNumberFormat="1" applyFont="1" applyBorder="1" applyProtection="1"/>
    <xf numFmtId="37" fontId="7" fillId="0" borderId="23" xfId="0" applyNumberFormat="1" applyFont="1" applyBorder="1" applyProtection="1"/>
    <xf numFmtId="37" fontId="7" fillId="0" borderId="19" xfId="0" applyNumberFormat="1" applyFont="1" applyBorder="1" applyProtection="1"/>
    <xf numFmtId="0" fontId="5" fillId="0" borderId="0" xfId="0" applyFont="1" applyBorder="1" applyAlignment="1" applyProtection="1"/>
    <xf numFmtId="41" fontId="3" fillId="0" borderId="0" xfId="0" applyNumberFormat="1" applyFont="1" applyBorder="1" applyAlignment="1" applyProtection="1"/>
    <xf numFmtId="0" fontId="7" fillId="0" borderId="4" xfId="0" applyFont="1" applyBorder="1"/>
    <xf numFmtId="41" fontId="7" fillId="0" borderId="10" xfId="0" applyNumberFormat="1" applyFont="1" applyBorder="1" applyAlignment="1" applyProtection="1"/>
    <xf numFmtId="41" fontId="7" fillId="0" borderId="17" xfId="0" applyNumberFormat="1" applyFont="1" applyBorder="1" applyAlignment="1" applyProtection="1"/>
    <xf numFmtId="41" fontId="7" fillId="0" borderId="18" xfId="0" applyNumberFormat="1" applyFont="1" applyBorder="1" applyAlignment="1" applyProtection="1"/>
    <xf numFmtId="41" fontId="7" fillId="0" borderId="19" xfId="0" applyNumberFormat="1" applyFont="1" applyBorder="1" applyAlignment="1" applyProtection="1"/>
    <xf numFmtId="37" fontId="7" fillId="0" borderId="0" xfId="0" applyNumberFormat="1" applyFont="1" applyBorder="1" applyProtection="1"/>
    <xf numFmtId="37" fontId="7" fillId="0" borderId="0" xfId="0" applyNumberFormat="1" applyFont="1" applyBorder="1" applyAlignment="1" applyProtection="1">
      <alignment horizontal="left"/>
    </xf>
    <xf numFmtId="0" fontId="7" fillId="0" borderId="11" xfId="0" applyFont="1" applyBorder="1" applyAlignment="1">
      <alignment horizontal="left"/>
    </xf>
    <xf numFmtId="0" fontId="7" fillId="0" borderId="0" xfId="0" applyFont="1" applyBorder="1" applyAlignment="1" applyProtection="1"/>
    <xf numFmtId="0" fontId="7" fillId="0" borderId="4" xfId="0" applyFont="1" applyBorder="1" applyAlignment="1" applyProtection="1"/>
    <xf numFmtId="0" fontId="7" fillId="0" borderId="0" xfId="0" applyFont="1" applyBorder="1" applyAlignment="1" applyProtection="1">
      <alignment horizontal="left"/>
    </xf>
    <xf numFmtId="37" fontId="7" fillId="0" borderId="0" xfId="0" applyNumberFormat="1" applyFont="1" applyBorder="1" applyAlignment="1" applyProtection="1">
      <alignment horizontal="right"/>
    </xf>
    <xf numFmtId="37" fontId="7" fillId="2" borderId="0" xfId="0" applyNumberFormat="1" applyFont="1" applyFill="1" applyBorder="1" applyAlignment="1" applyProtection="1">
      <alignment horizontal="center"/>
    </xf>
    <xf numFmtId="37" fontId="7" fillId="2" borderId="0" xfId="0" applyNumberFormat="1" applyFont="1" applyFill="1" applyBorder="1" applyAlignment="1" applyProtection="1">
      <alignment horizontal="right"/>
    </xf>
    <xf numFmtId="176" fontId="7" fillId="2" borderId="0" xfId="0" applyNumberFormat="1" applyFont="1" applyFill="1" applyBorder="1" applyAlignment="1" applyProtection="1">
      <alignment horizontal="center"/>
    </xf>
    <xf numFmtId="0" fontId="11" fillId="0" borderId="0" xfId="0" applyFont="1"/>
    <xf numFmtId="0" fontId="12" fillId="0" borderId="0" xfId="0" applyFont="1"/>
    <xf numFmtId="0" fontId="8" fillId="0" borderId="0" xfId="0" applyFont="1" applyBorder="1" applyAlignment="1" applyProtection="1">
      <alignment horizontal="left"/>
    </xf>
    <xf numFmtId="37" fontId="8" fillId="0" borderId="0" xfId="0" applyNumberFormat="1" applyFont="1" applyBorder="1" applyAlignment="1" applyProtection="1">
      <alignment horizontal="center"/>
    </xf>
    <xf numFmtId="37" fontId="7" fillId="0" borderId="0" xfId="0" applyNumberFormat="1" applyFont="1" applyBorder="1" applyAlignment="1" applyProtection="1"/>
    <xf numFmtId="37" fontId="7" fillId="0" borderId="15" xfId="0" applyNumberFormat="1" applyFont="1" applyBorder="1" applyAlignment="1" applyProtection="1"/>
    <xf numFmtId="37" fontId="7" fillId="0" borderId="20" xfId="0" applyNumberFormat="1" applyFont="1" applyBorder="1" applyAlignment="1" applyProtection="1">
      <alignment horizontal="left"/>
    </xf>
    <xf numFmtId="0" fontId="7" fillId="0" borderId="19" xfId="0" applyFont="1" applyBorder="1" applyAlignment="1">
      <alignment horizontal="distributed" vertical="distributed" indent="1"/>
    </xf>
    <xf numFmtId="0" fontId="7" fillId="0" borderId="15" xfId="0" applyFont="1" applyBorder="1" applyAlignment="1">
      <alignment horizontal="distributed" vertical="distributed" indent="1"/>
    </xf>
    <xf numFmtId="0" fontId="6" fillId="0" borderId="15" xfId="0" applyFont="1" applyBorder="1" applyAlignment="1" applyProtection="1"/>
    <xf numFmtId="0" fontId="0" fillId="0" borderId="0" xfId="0" applyFont="1"/>
    <xf numFmtId="0" fontId="0" fillId="0" borderId="0" xfId="0" applyFont="1" applyBorder="1"/>
    <xf numFmtId="0" fontId="0" fillId="0" borderId="9" xfId="0" applyFont="1" applyBorder="1"/>
    <xf numFmtId="37" fontId="0" fillId="0" borderId="9" xfId="0" applyNumberFormat="1" applyFont="1" applyBorder="1" applyAlignment="1" applyProtection="1">
      <alignment horizontal="left"/>
    </xf>
    <xf numFmtId="37" fontId="0" fillId="0" borderId="9" xfId="0" applyNumberFormat="1" applyFont="1" applyBorder="1" applyProtection="1"/>
    <xf numFmtId="0" fontId="0" fillId="0" borderId="15" xfId="0" applyFont="1" applyBorder="1"/>
    <xf numFmtId="0" fontId="0" fillId="0" borderId="0" xfId="0" applyFont="1" applyBorder="1" applyAlignment="1">
      <alignment horizontal="center" vertical="center"/>
    </xf>
    <xf numFmtId="0" fontId="0" fillId="0" borderId="5" xfId="0" applyFont="1" applyBorder="1" applyAlignment="1" applyProtection="1">
      <alignment horizontal="center" vertical="center"/>
    </xf>
    <xf numFmtId="0" fontId="0" fillId="0" borderId="18" xfId="0" applyFont="1" applyBorder="1"/>
    <xf numFmtId="0" fontId="0" fillId="0" borderId="11" xfId="0" applyFont="1" applyBorder="1"/>
    <xf numFmtId="37" fontId="0" fillId="0" borderId="0" xfId="0" applyNumberFormat="1" applyFont="1" applyBorder="1" applyProtection="1"/>
    <xf numFmtId="182" fontId="8" fillId="0" borderId="0" xfId="1" applyNumberFormat="1" applyFont="1" applyBorder="1" applyProtection="1"/>
    <xf numFmtId="41" fontId="0" fillId="0" borderId="9" xfId="0" applyNumberFormat="1" applyFont="1" applyBorder="1"/>
    <xf numFmtId="0" fontId="0" fillId="0" borderId="19" xfId="0" applyFont="1" applyBorder="1"/>
    <xf numFmtId="0" fontId="0" fillId="0" borderId="6" xfId="0" applyFont="1" applyBorder="1" applyAlignment="1">
      <alignment horizontal="distributed" vertical="distributed" indent="1"/>
    </xf>
    <xf numFmtId="0" fontId="0" fillId="0" borderId="19" xfId="0" applyFont="1" applyBorder="1" applyAlignment="1">
      <alignment horizontal="distributed" vertical="distributed" indent="1"/>
    </xf>
    <xf numFmtId="0" fontId="0" fillId="0" borderId="9" xfId="0" applyFont="1" applyBorder="1" applyAlignment="1" applyProtection="1">
      <alignment vertical="center" textRotation="255"/>
    </xf>
    <xf numFmtId="41" fontId="0" fillId="0" borderId="0" xfId="0" applyNumberFormat="1" applyFont="1"/>
    <xf numFmtId="41" fontId="0" fillId="0" borderId="0" xfId="0" applyNumberFormat="1" applyFont="1" applyBorder="1" applyAlignment="1" applyProtection="1"/>
    <xf numFmtId="41" fontId="0" fillId="0" borderId="0" xfId="0" applyNumberFormat="1" applyFont="1" applyBorder="1" applyProtection="1"/>
    <xf numFmtId="0" fontId="0" fillId="0" borderId="0" xfId="0" applyFont="1" applyBorder="1" applyAlignment="1" applyProtection="1">
      <alignment vertical="center"/>
    </xf>
    <xf numFmtId="0" fontId="0" fillId="0" borderId="0" xfId="0" applyFont="1" applyBorder="1" applyAlignment="1">
      <alignment horizontal="center"/>
    </xf>
    <xf numFmtId="176" fontId="0" fillId="0" borderId="0" xfId="0" applyNumberFormat="1" applyFont="1" applyBorder="1" applyProtection="1"/>
    <xf numFmtId="0" fontId="0" fillId="0" borderId="0" xfId="0" applyFont="1" applyBorder="1" applyAlignment="1">
      <alignment horizontal="distributed" indent="1"/>
    </xf>
    <xf numFmtId="0" fontId="0" fillId="0" borderId="0" xfId="0" applyFont="1" applyAlignment="1">
      <alignment vertical="center"/>
    </xf>
    <xf numFmtId="41" fontId="0" fillId="0" borderId="0" xfId="0" applyNumberFormat="1" applyFont="1" applyBorder="1"/>
    <xf numFmtId="37" fontId="0" fillId="0" borderId="0" xfId="0" applyNumberFormat="1" applyFont="1" applyBorder="1" applyAlignment="1" applyProtection="1">
      <alignment horizontal="left"/>
    </xf>
    <xf numFmtId="0" fontId="0" fillId="0" borderId="0" xfId="0" applyFont="1" applyBorder="1" applyAlignment="1">
      <alignment vertical="center"/>
    </xf>
    <xf numFmtId="41" fontId="0" fillId="0" borderId="9" xfId="0" applyNumberFormat="1" applyFont="1" applyBorder="1" applyAlignment="1">
      <alignment horizontal="center" vertical="center"/>
    </xf>
    <xf numFmtId="179" fontId="7" fillId="0" borderId="0" xfId="2" applyNumberFormat="1" applyFont="1" applyFill="1" applyBorder="1" applyAlignment="1" applyProtection="1">
      <alignment vertical="top"/>
    </xf>
    <xf numFmtId="0" fontId="7" fillId="0" borderId="4" xfId="0" quotePrefix="1" applyFont="1" applyFill="1" applyBorder="1" applyAlignment="1" applyProtection="1">
      <alignment horizontal="right" vertical="top"/>
    </xf>
    <xf numFmtId="41" fontId="7" fillId="0" borderId="5" xfId="0" quotePrefix="1" applyNumberFormat="1" applyFont="1" applyBorder="1" applyAlignment="1" applyProtection="1">
      <alignment horizontal="right"/>
    </xf>
    <xf numFmtId="37" fontId="0" fillId="0" borderId="0" xfId="0" applyNumberFormat="1" applyFont="1"/>
    <xf numFmtId="0" fontId="7" fillId="0" borderId="11" xfId="0" applyFont="1" applyBorder="1" applyAlignment="1" applyProtection="1">
      <alignment horizontal="center"/>
    </xf>
    <xf numFmtId="0" fontId="7" fillId="0" borderId="13" xfId="0" applyFont="1" applyBorder="1" applyAlignment="1" applyProtection="1">
      <alignment horizontal="center" vertical="center"/>
    </xf>
    <xf numFmtId="41" fontId="7" fillId="0" borderId="0"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12" xfId="0" applyFont="1" applyBorder="1" applyAlignment="1" applyProtection="1">
      <alignment horizontal="center" vertical="center"/>
    </xf>
    <xf numFmtId="0" fontId="0" fillId="0" borderId="0" xfId="0" applyFont="1" applyAlignment="1"/>
    <xf numFmtId="0" fontId="6" fillId="0" borderId="15" xfId="0" applyFont="1" applyBorder="1" applyAlignment="1" applyProtection="1">
      <alignment horizontal="right"/>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0" fontId="6" fillId="0" borderId="0" xfId="0" applyFont="1" applyBorder="1" applyAlignment="1" applyProtection="1">
      <alignment horizontal="right"/>
    </xf>
    <xf numFmtId="181" fontId="7" fillId="0" borderId="0" xfId="0" applyNumberFormat="1" applyFont="1" applyBorder="1" applyAlignment="1" applyProtection="1">
      <alignment horizontal="right"/>
    </xf>
    <xf numFmtId="0" fontId="7" fillId="0" borderId="16" xfId="0" applyFont="1" applyBorder="1" applyAlignment="1" applyProtection="1">
      <alignment horizontal="center" vertical="center"/>
    </xf>
    <xf numFmtId="37" fontId="6" fillId="0" borderId="0" xfId="0" applyNumberFormat="1" applyFont="1" applyBorder="1" applyAlignment="1" applyProtection="1">
      <alignment horizontal="right"/>
    </xf>
    <xf numFmtId="0" fontId="6" fillId="0" borderId="0" xfId="0" applyFont="1" applyBorder="1" applyAlignment="1">
      <alignment horizontal="left" vertical="top" wrapText="1"/>
    </xf>
    <xf numFmtId="0" fontId="7" fillId="0" borderId="11" xfId="0" applyFont="1" applyBorder="1" applyAlignment="1">
      <alignment horizontal="center" vertical="center"/>
    </xf>
    <xf numFmtId="0" fontId="6" fillId="0" borderId="0" xfId="0" applyFont="1" applyBorder="1" applyAlignment="1" applyProtection="1">
      <alignment horizontal="left" vertical="top" wrapText="1"/>
    </xf>
    <xf numFmtId="181" fontId="7" fillId="0" borderId="15" xfId="0" applyNumberFormat="1" applyFont="1" applyBorder="1" applyAlignment="1" applyProtection="1">
      <alignment horizontal="right"/>
    </xf>
    <xf numFmtId="0" fontId="7" fillId="0" borderId="0" xfId="0" applyFont="1" applyBorder="1" applyAlignment="1" applyProtection="1">
      <alignment horizontal="distributed" indent="1"/>
    </xf>
    <xf numFmtId="0" fontId="7" fillId="0" borderId="0" xfId="0" applyFont="1" applyBorder="1" applyAlignment="1" applyProtection="1">
      <alignment horizontal="right" indent="1"/>
    </xf>
    <xf numFmtId="0" fontId="8" fillId="0" borderId="0" xfId="0" applyFont="1" applyBorder="1" applyAlignment="1" applyProtection="1">
      <alignment horizontal="right" indent="1"/>
    </xf>
    <xf numFmtId="41" fontId="7" fillId="0" borderId="20" xfId="0" applyNumberFormat="1" applyFont="1" applyBorder="1" applyAlignment="1" applyProtection="1"/>
    <xf numFmtId="41" fontId="7" fillId="0" borderId="0" xfId="0" applyNumberFormat="1" applyFont="1" applyBorder="1" applyAlignment="1" applyProtection="1">
      <alignment horizontal="right"/>
    </xf>
    <xf numFmtId="37" fontId="7" fillId="0" borderId="20" xfId="0" applyNumberFormat="1" applyFont="1" applyBorder="1" applyAlignment="1" applyProtection="1">
      <alignment horizontal="center"/>
    </xf>
    <xf numFmtId="0" fontId="7" fillId="0" borderId="12" xfId="0" applyFont="1" applyBorder="1" applyAlignment="1" applyProtection="1">
      <alignment horizontal="center"/>
    </xf>
    <xf numFmtId="0" fontId="7" fillId="0" borderId="4" xfId="0" applyFont="1" applyBorder="1" applyAlignment="1" applyProtection="1">
      <alignment horizontal="distributed" vertical="distributed"/>
    </xf>
    <xf numFmtId="41" fontId="7" fillId="0" borderId="15" xfId="0" applyNumberFormat="1" applyFont="1" applyBorder="1" applyAlignment="1" applyProtection="1">
      <alignment horizontal="right"/>
    </xf>
    <xf numFmtId="37" fontId="7" fillId="0" borderId="0" xfId="0" applyNumberFormat="1" applyFont="1" applyBorder="1" applyAlignment="1" applyProtection="1">
      <alignment horizontal="center"/>
    </xf>
    <xf numFmtId="176" fontId="7" fillId="0" borderId="0" xfId="0" applyNumberFormat="1" applyFont="1" applyBorder="1" applyAlignment="1" applyProtection="1">
      <alignment horizontal="center"/>
    </xf>
    <xf numFmtId="41" fontId="7" fillId="0" borderId="5" xfId="0" applyNumberFormat="1" applyFont="1" applyBorder="1" applyAlignment="1" applyProtection="1">
      <alignment horizontal="right"/>
    </xf>
    <xf numFmtId="0" fontId="0" fillId="0" borderId="15" xfId="0" applyFont="1" applyBorder="1" applyAlignment="1">
      <alignment horizontal="distributed" vertical="distributed" indent="1"/>
    </xf>
    <xf numFmtId="0" fontId="0" fillId="0" borderId="0" xfId="0" applyFont="1" applyAlignment="1">
      <alignment horizontal="center"/>
    </xf>
    <xf numFmtId="41" fontId="7" fillId="0" borderId="18" xfId="0" applyNumberFormat="1" applyFont="1" applyBorder="1" applyAlignment="1" applyProtection="1">
      <alignment horizontal="right"/>
    </xf>
    <xf numFmtId="0" fontId="0" fillId="0" borderId="14" xfId="0" applyFont="1" applyBorder="1" applyAlignment="1" applyProtection="1">
      <alignment horizontal="center"/>
    </xf>
    <xf numFmtId="41" fontId="7" fillId="0" borderId="17" xfId="0" applyNumberFormat="1" applyFont="1" applyBorder="1" applyAlignment="1" applyProtection="1">
      <alignment horizontal="right"/>
    </xf>
    <xf numFmtId="176" fontId="8" fillId="0" borderId="0" xfId="0" applyNumberFormat="1" applyFont="1" applyBorder="1" applyAlignment="1" applyProtection="1">
      <alignment horizontal="center"/>
    </xf>
    <xf numFmtId="176" fontId="7" fillId="0" borderId="0" xfId="0" applyNumberFormat="1" applyFont="1" applyBorder="1" applyAlignment="1" applyProtection="1">
      <alignment horizontal="right"/>
    </xf>
    <xf numFmtId="0" fontId="0" fillId="0" borderId="2" xfId="0" applyFont="1" applyBorder="1"/>
    <xf numFmtId="0" fontId="0" fillId="0" borderId="10" xfId="0" applyFont="1" applyBorder="1"/>
    <xf numFmtId="0" fontId="0" fillId="0" borderId="1" xfId="0" applyFont="1" applyBorder="1"/>
    <xf numFmtId="176" fontId="7" fillId="0" borderId="5" xfId="0" applyNumberFormat="1" applyFont="1" applyBorder="1" applyProtection="1"/>
    <xf numFmtId="0" fontId="0" fillId="0" borderId="13" xfId="0" applyFont="1" applyBorder="1" applyAlignment="1" applyProtection="1">
      <alignment horizontal="center"/>
    </xf>
    <xf numFmtId="41" fontId="3" fillId="0" borderId="0" xfId="0" applyNumberFormat="1" applyFont="1"/>
    <xf numFmtId="41" fontId="8" fillId="0" borderId="15" xfId="0" applyNumberFormat="1" applyFont="1" applyBorder="1" applyAlignment="1" applyProtection="1">
      <alignment horizontal="right"/>
    </xf>
    <xf numFmtId="0" fontId="8" fillId="0" borderId="6" xfId="0" applyFont="1" applyBorder="1" applyAlignment="1">
      <alignment horizontal="right"/>
    </xf>
    <xf numFmtId="0" fontId="3" fillId="0" borderId="15" xfId="0" applyFont="1" applyBorder="1"/>
    <xf numFmtId="0" fontId="7" fillId="0" borderId="4" xfId="0" applyFont="1" applyBorder="1" applyAlignment="1" applyProtection="1">
      <alignment horizontal="right"/>
    </xf>
    <xf numFmtId="0" fontId="7" fillId="0" borderId="0" xfId="0" applyFont="1" applyBorder="1" applyAlignment="1" applyProtection="1">
      <alignment horizontal="right"/>
    </xf>
    <xf numFmtId="0" fontId="7" fillId="0" borderId="4" xfId="0" applyFont="1" applyBorder="1" applyAlignment="1">
      <alignment horizontal="right"/>
    </xf>
    <xf numFmtId="0" fontId="14" fillId="0" borderId="0" xfId="0" applyFont="1" applyBorder="1" applyAlignment="1">
      <alignment horizontal="left"/>
    </xf>
    <xf numFmtId="0" fontId="15" fillId="0" borderId="0" xfId="0" applyFont="1"/>
    <xf numFmtId="0" fontId="7" fillId="0" borderId="6" xfId="0" applyFont="1" applyFill="1" applyBorder="1" applyAlignment="1" applyProtection="1">
      <alignment vertical="top"/>
    </xf>
    <xf numFmtId="179" fontId="7" fillId="0" borderId="15" xfId="2" applyNumberFormat="1" applyFont="1" applyFill="1" applyBorder="1" applyAlignment="1" applyProtection="1">
      <alignment vertical="top"/>
    </xf>
    <xf numFmtId="37" fontId="7" fillId="0" borderId="15" xfId="0" applyNumberFormat="1" applyFont="1" applyFill="1" applyBorder="1" applyAlignment="1" applyProtection="1">
      <alignment vertical="top"/>
    </xf>
    <xf numFmtId="37" fontId="7" fillId="0" borderId="19" xfId="0" applyNumberFormat="1" applyFont="1" applyFill="1" applyBorder="1" applyAlignment="1" applyProtection="1">
      <alignment vertical="top"/>
    </xf>
    <xf numFmtId="0" fontId="7" fillId="0" borderId="6" xfId="0" quotePrefix="1" applyFont="1" applyFill="1" applyBorder="1" applyAlignment="1" applyProtection="1">
      <alignment horizontal="right" vertical="top"/>
    </xf>
    <xf numFmtId="182" fontId="7" fillId="0" borderId="0" xfId="1" applyNumberFormat="1" applyFont="1" applyBorder="1" applyProtection="1"/>
    <xf numFmtId="0" fontId="7" fillId="0" borderId="30" xfId="0" applyFont="1" applyBorder="1" applyAlignment="1" applyProtection="1">
      <alignment horizontal="center" vertical="center"/>
    </xf>
    <xf numFmtId="41" fontId="7" fillId="0" borderId="9" xfId="0" applyNumberFormat="1" applyFont="1" applyFill="1" applyBorder="1" applyProtection="1"/>
    <xf numFmtId="0" fontId="7" fillId="0" borderId="6" xfId="0" applyFont="1" applyBorder="1" applyAlignment="1">
      <alignment horizontal="right"/>
    </xf>
    <xf numFmtId="0" fontId="6" fillId="0" borderId="0" xfId="0" applyFont="1" applyBorder="1" applyAlignment="1" applyProtection="1">
      <alignment horizontal="right"/>
    </xf>
    <xf numFmtId="0" fontId="5" fillId="0" borderId="0" xfId="0" applyFont="1" applyBorder="1" applyAlignment="1" applyProtection="1">
      <alignment horizontal="left"/>
    </xf>
    <xf numFmtId="41" fontId="7" fillId="0" borderId="5" xfId="0" applyNumberFormat="1" applyFont="1" applyBorder="1" applyAlignment="1" applyProtection="1">
      <alignment horizontal="center"/>
    </xf>
    <xf numFmtId="41" fontId="7" fillId="0" borderId="0" xfId="0" applyNumberFormat="1" applyFont="1" applyBorder="1" applyAlignment="1" applyProtection="1">
      <alignment horizontal="center"/>
    </xf>
    <xf numFmtId="41" fontId="7" fillId="0" borderId="4" xfId="0" applyNumberFormat="1" applyFont="1" applyBorder="1" applyAlignment="1" applyProtection="1">
      <alignment horizontal="center"/>
    </xf>
    <xf numFmtId="0" fontId="7" fillId="0" borderId="14"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7" xfId="0" applyFont="1" applyBorder="1" applyAlignment="1" applyProtection="1">
      <alignment horizontal="center" vertical="center"/>
    </xf>
    <xf numFmtId="41" fontId="8" fillId="0" borderId="17" xfId="0" applyNumberFormat="1" applyFont="1" applyBorder="1" applyAlignment="1" applyProtection="1">
      <alignment horizontal="center"/>
    </xf>
    <xf numFmtId="41" fontId="8" fillId="0" borderId="18" xfId="0" applyNumberFormat="1" applyFont="1" applyBorder="1" applyAlignment="1" applyProtection="1">
      <alignment horizontal="center"/>
    </xf>
    <xf numFmtId="41" fontId="8" fillId="0" borderId="3" xfId="0" applyNumberFormat="1" applyFont="1" applyBorder="1" applyAlignment="1" applyProtection="1">
      <alignment horizontal="center"/>
    </xf>
    <xf numFmtId="0" fontId="7" fillId="0" borderId="0" xfId="0" applyFont="1" applyBorder="1" applyAlignment="1" applyProtection="1">
      <alignment horizontal="center"/>
    </xf>
    <xf numFmtId="0" fontId="7" fillId="0" borderId="4" xfId="0" applyFont="1" applyBorder="1" applyAlignment="1" applyProtection="1">
      <alignment horizontal="center"/>
    </xf>
    <xf numFmtId="41" fontId="7" fillId="0" borderId="19" xfId="0" applyNumberFormat="1" applyFont="1" applyBorder="1" applyAlignment="1" applyProtection="1">
      <alignment horizontal="center"/>
    </xf>
    <xf numFmtId="41" fontId="7" fillId="0" borderId="15" xfId="0" applyNumberFormat="1" applyFont="1" applyBorder="1" applyAlignment="1" applyProtection="1">
      <alignment horizontal="center"/>
    </xf>
    <xf numFmtId="41" fontId="7" fillId="0" borderId="6" xfId="0" applyNumberFormat="1" applyFont="1" applyBorder="1" applyAlignment="1" applyProtection="1">
      <alignment horizontal="center"/>
    </xf>
    <xf numFmtId="0" fontId="8" fillId="0" borderId="18" xfId="0" applyFont="1" applyBorder="1" applyAlignment="1" applyProtection="1">
      <alignment horizontal="center"/>
    </xf>
    <xf numFmtId="0" fontId="8" fillId="0" borderId="3" xfId="0" applyFont="1" applyBorder="1" applyAlignment="1" applyProtection="1">
      <alignment horizontal="center"/>
    </xf>
    <xf numFmtId="0" fontId="7" fillId="0" borderId="15" xfId="0" applyFont="1" applyBorder="1" applyAlignment="1" applyProtection="1">
      <alignment horizontal="center"/>
    </xf>
    <xf numFmtId="0" fontId="7" fillId="0" borderId="6" xfId="0" applyFont="1" applyBorder="1" applyAlignment="1" applyProtection="1">
      <alignment horizontal="center"/>
    </xf>
    <xf numFmtId="178" fontId="7" fillId="0" borderId="5" xfId="0" applyNumberFormat="1" applyFont="1" applyBorder="1" applyAlignment="1" applyProtection="1">
      <alignment horizontal="center"/>
    </xf>
    <xf numFmtId="178" fontId="7" fillId="0" borderId="0" xfId="0" applyNumberFormat="1" applyFont="1" applyBorder="1" applyAlignment="1" applyProtection="1">
      <alignment horizontal="center"/>
    </xf>
    <xf numFmtId="178" fontId="7" fillId="0" borderId="19" xfId="0" applyNumberFormat="1" applyFont="1" applyBorder="1" applyAlignment="1" applyProtection="1">
      <alignment horizontal="center"/>
    </xf>
    <xf numFmtId="178" fontId="7" fillId="0" borderId="15" xfId="0" applyNumberFormat="1" applyFont="1" applyBorder="1" applyAlignment="1" applyProtection="1">
      <alignment horizontal="center"/>
    </xf>
    <xf numFmtId="0" fontId="7" fillId="0" borderId="26"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0" xfId="0" applyFont="1" applyBorder="1" applyAlignment="1" applyProtection="1">
      <alignment horizontal="center" vertical="center"/>
    </xf>
    <xf numFmtId="178" fontId="8" fillId="0" borderId="5" xfId="0" applyNumberFormat="1" applyFont="1" applyBorder="1" applyAlignment="1" applyProtection="1">
      <alignment horizontal="center"/>
    </xf>
    <xf numFmtId="178" fontId="8" fillId="0" borderId="0" xfId="0" applyNumberFormat="1" applyFont="1" applyBorder="1" applyAlignment="1" applyProtection="1">
      <alignment horizontal="center"/>
    </xf>
    <xf numFmtId="41" fontId="8" fillId="0" borderId="5" xfId="0" applyNumberFormat="1" applyFont="1" applyBorder="1" applyAlignment="1" applyProtection="1">
      <alignment horizontal="center"/>
    </xf>
    <xf numFmtId="41" fontId="8" fillId="0" borderId="0" xfId="0" applyNumberFormat="1" applyFont="1" applyBorder="1" applyAlignment="1" applyProtection="1">
      <alignment horizontal="center"/>
    </xf>
    <xf numFmtId="41" fontId="8" fillId="0" borderId="4" xfId="0" applyNumberFormat="1" applyFont="1" applyBorder="1" applyAlignment="1" applyProtection="1">
      <alignment horizontal="center"/>
    </xf>
    <xf numFmtId="178" fontId="7" fillId="0" borderId="4" xfId="0" applyNumberFormat="1" applyFont="1" applyBorder="1" applyAlignment="1" applyProtection="1">
      <alignment horizontal="center"/>
    </xf>
    <xf numFmtId="0" fontId="7" fillId="0" borderId="29" xfId="0" applyFont="1" applyBorder="1" applyAlignment="1" applyProtection="1">
      <alignment horizontal="center" vertical="center"/>
    </xf>
    <xf numFmtId="0" fontId="7" fillId="0" borderId="28" xfId="0" applyFont="1" applyBorder="1" applyAlignment="1" applyProtection="1">
      <alignment horizontal="center" vertical="center"/>
    </xf>
    <xf numFmtId="37" fontId="7" fillId="0" borderId="25" xfId="0" applyNumberFormat="1" applyFont="1" applyBorder="1" applyAlignment="1" applyProtection="1">
      <alignment horizontal="center"/>
    </xf>
    <xf numFmtId="0" fontId="6" fillId="0" borderId="15" xfId="0" applyFont="1" applyBorder="1" applyAlignment="1" applyProtection="1">
      <alignment horizontal="right"/>
    </xf>
    <xf numFmtId="37" fontId="6" fillId="0" borderId="9" xfId="0" applyNumberFormat="1" applyFont="1" applyBorder="1" applyAlignment="1" applyProtection="1">
      <alignment horizontal="right"/>
    </xf>
    <xf numFmtId="0" fontId="5" fillId="0" borderId="15" xfId="0" applyFont="1" applyBorder="1" applyAlignment="1" applyProtection="1">
      <alignment horizontal="left"/>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7" fillId="0" borderId="3" xfId="0" applyFont="1" applyBorder="1" applyAlignment="1" applyProtection="1">
      <alignment horizontal="center" vertical="center"/>
    </xf>
    <xf numFmtId="41" fontId="7" fillId="0" borderId="18" xfId="0" applyNumberFormat="1" applyFont="1" applyBorder="1" applyAlignment="1" applyProtection="1">
      <alignment horizontal="center"/>
    </xf>
    <xf numFmtId="0" fontId="7" fillId="0" borderId="16" xfId="0" applyFont="1" applyBorder="1" applyAlignment="1" applyProtection="1">
      <alignment horizontal="center"/>
    </xf>
    <xf numFmtId="0" fontId="7" fillId="0" borderId="14" xfId="0" applyFont="1" applyBorder="1" applyAlignment="1" applyProtection="1">
      <alignment horizontal="center"/>
    </xf>
    <xf numFmtId="41" fontId="8" fillId="0" borderId="15" xfId="0" applyNumberFormat="1" applyFont="1" applyBorder="1" applyAlignment="1" applyProtection="1">
      <alignment horizontal="center"/>
    </xf>
    <xf numFmtId="0" fontId="0" fillId="0" borderId="0" xfId="0" applyFont="1" applyAlignment="1"/>
    <xf numFmtId="41" fontId="8" fillId="0" borderId="19" xfId="0" applyNumberFormat="1" applyFont="1" applyBorder="1" applyAlignment="1" applyProtection="1">
      <alignment horizontal="center"/>
    </xf>
    <xf numFmtId="37" fontId="7" fillId="0" borderId="25" xfId="0" applyNumberFormat="1" applyFont="1" applyBorder="1" applyAlignment="1" applyProtection="1">
      <alignment horizontal="right"/>
    </xf>
    <xf numFmtId="37" fontId="7" fillId="0" borderId="25" xfId="0" applyNumberFormat="1" applyFont="1" applyBorder="1" applyAlignment="1" applyProtection="1">
      <alignment horizontal="left"/>
    </xf>
    <xf numFmtId="37" fontId="6" fillId="0" borderId="15" xfId="0" applyNumberFormat="1" applyFont="1" applyBorder="1" applyAlignment="1" applyProtection="1">
      <alignment horizontal="right"/>
    </xf>
    <xf numFmtId="0" fontId="7" fillId="0" borderId="11" xfId="0" applyFont="1" applyBorder="1" applyAlignment="1" applyProtection="1">
      <alignment horizont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41" fontId="7" fillId="0" borderId="17" xfId="0" applyNumberFormat="1" applyFont="1" applyBorder="1" applyAlignment="1" applyProtection="1">
      <alignment horizont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181" fontId="7" fillId="0" borderId="0" xfId="0" applyNumberFormat="1" applyFont="1" applyBorder="1" applyAlignment="1" applyProtection="1">
      <alignment horizontal="right"/>
    </xf>
    <xf numFmtId="181" fontId="7" fillId="0" borderId="25" xfId="0" applyNumberFormat="1" applyFont="1" applyBorder="1" applyAlignment="1" applyProtection="1">
      <alignment horizontal="center"/>
    </xf>
    <xf numFmtId="0" fontId="7" fillId="0" borderId="16" xfId="0" applyFont="1" applyBorder="1" applyAlignment="1" applyProtection="1">
      <alignment horizontal="center" vertical="center"/>
    </xf>
    <xf numFmtId="0" fontId="7" fillId="0" borderId="21" xfId="0" applyFont="1" applyBorder="1" applyAlignment="1" applyProtection="1">
      <alignment horizontal="center" vertical="center"/>
    </xf>
    <xf numFmtId="0" fontId="8" fillId="0" borderId="0" xfId="0" applyFont="1" applyBorder="1" applyAlignment="1" applyProtection="1">
      <alignment horizontal="center"/>
    </xf>
    <xf numFmtId="0" fontId="8" fillId="0" borderId="4" xfId="0" applyFont="1" applyBorder="1" applyAlignment="1" applyProtection="1">
      <alignment horizontal="center"/>
    </xf>
    <xf numFmtId="38" fontId="0" fillId="0" borderId="25" xfId="2" applyFont="1" applyBorder="1" applyAlignment="1">
      <alignment horizontal="center"/>
    </xf>
    <xf numFmtId="38" fontId="0" fillId="0" borderId="8" xfId="2" applyFont="1" applyBorder="1" applyAlignment="1">
      <alignment horizontal="center"/>
    </xf>
    <xf numFmtId="37" fontId="6" fillId="0" borderId="30" xfId="0" applyNumberFormat="1" applyFont="1" applyBorder="1" applyAlignment="1" applyProtection="1">
      <alignment horizontal="center"/>
    </xf>
    <xf numFmtId="37" fontId="6" fillId="0" borderId="31" xfId="0" applyNumberFormat="1" applyFont="1" applyBorder="1" applyAlignment="1" applyProtection="1">
      <alignment horizontal="center"/>
    </xf>
    <xf numFmtId="0" fontId="0" fillId="0" borderId="21" xfId="0" quotePrefix="1" applyFont="1" applyBorder="1" applyAlignment="1">
      <alignment horizontal="center"/>
    </xf>
    <xf numFmtId="0" fontId="0" fillId="0" borderId="12" xfId="0" applyFont="1" applyBorder="1" applyAlignment="1">
      <alignment horizontal="center"/>
    </xf>
    <xf numFmtId="0" fontId="7" fillId="0" borderId="15" xfId="0" applyFont="1" applyBorder="1" applyAlignment="1" applyProtection="1">
      <alignment horizontal="distributed"/>
    </xf>
    <xf numFmtId="0" fontId="7" fillId="0" borderId="6" xfId="0" applyFont="1" applyBorder="1" applyAlignment="1" applyProtection="1">
      <alignment horizontal="distributed"/>
    </xf>
    <xf numFmtId="0" fontId="6" fillId="0" borderId="0" xfId="0" quotePrefix="1" applyFont="1" applyBorder="1" applyAlignment="1" applyProtection="1">
      <alignment horizontal="right"/>
    </xf>
    <xf numFmtId="0" fontId="0" fillId="0" borderId="9" xfId="0" applyFont="1" applyBorder="1" applyAlignment="1">
      <alignment horizontal="center"/>
    </xf>
    <xf numFmtId="0" fontId="0" fillId="0" borderId="1"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horizontal="center"/>
    </xf>
    <xf numFmtId="0" fontId="0" fillId="0" borderId="21" xfId="0" applyFont="1" applyBorder="1" applyAlignment="1">
      <alignment horizontal="center"/>
    </xf>
    <xf numFmtId="37" fontId="6" fillId="0" borderId="0" xfId="0" applyNumberFormat="1" applyFont="1" applyBorder="1" applyAlignment="1" applyProtection="1">
      <alignment horizontal="right"/>
    </xf>
    <xf numFmtId="180" fontId="7" fillId="0" borderId="25" xfId="0" applyNumberFormat="1" applyFont="1" applyBorder="1" applyAlignment="1" applyProtection="1">
      <alignment horizontal="center"/>
    </xf>
    <xf numFmtId="0" fontId="8" fillId="0" borderId="18" xfId="0" applyFont="1" applyBorder="1" applyAlignment="1" applyProtection="1">
      <alignment horizontal="distributed"/>
    </xf>
    <xf numFmtId="0" fontId="8" fillId="0" borderId="3" xfId="0" applyFont="1" applyBorder="1" applyAlignment="1" applyProtection="1">
      <alignment horizontal="distributed"/>
    </xf>
    <xf numFmtId="181" fontId="8" fillId="0" borderId="18" xfId="0" applyNumberFormat="1" applyFont="1" applyBorder="1" applyAlignment="1" applyProtection="1">
      <alignment horizontal="right"/>
    </xf>
    <xf numFmtId="0" fontId="6" fillId="0" borderId="5" xfId="0" applyFont="1" applyBorder="1" applyAlignment="1" applyProtection="1">
      <alignment horizontal="left" vertical="top" wrapText="1"/>
    </xf>
    <xf numFmtId="0" fontId="6" fillId="0" borderId="0" xfId="0" applyFont="1" applyBorder="1" applyAlignment="1">
      <alignment horizontal="left" vertical="top" wrapText="1"/>
    </xf>
    <xf numFmtId="0" fontId="6" fillId="0" borderId="15" xfId="0" quotePrefix="1" applyFont="1" applyBorder="1" applyAlignment="1" applyProtection="1">
      <alignment horizontal="right"/>
    </xf>
    <xf numFmtId="0" fontId="7" fillId="0" borderId="11" xfId="0" applyFont="1" applyBorder="1" applyAlignment="1">
      <alignment horizontal="center" vertical="center"/>
    </xf>
    <xf numFmtId="0" fontId="6" fillId="0" borderId="0" xfId="0" applyFont="1" applyBorder="1" applyAlignment="1" applyProtection="1">
      <alignment horizontal="left" vertical="top" wrapText="1"/>
    </xf>
    <xf numFmtId="0" fontId="6" fillId="0" borderId="5" xfId="0" quotePrefix="1" applyFont="1" applyBorder="1" applyAlignment="1" applyProtection="1">
      <alignment horizontal="left" vertical="top" wrapText="1"/>
    </xf>
    <xf numFmtId="0" fontId="6" fillId="0" borderId="19" xfId="0" quotePrefix="1" applyFont="1" applyBorder="1" applyAlignment="1" applyProtection="1">
      <alignment horizontal="left" vertical="top" wrapText="1"/>
    </xf>
    <xf numFmtId="0" fontId="6" fillId="0" borderId="15" xfId="0" applyFont="1" applyBorder="1" applyAlignment="1" applyProtection="1">
      <alignment horizontal="left" vertical="top" wrapText="1"/>
    </xf>
    <xf numFmtId="0" fontId="0" fillId="0" borderId="26" xfId="0" applyFont="1" applyBorder="1" applyAlignment="1">
      <alignment horizontal="center"/>
    </xf>
    <xf numFmtId="0" fontId="0" fillId="0" borderId="13" xfId="0" applyFont="1" applyBorder="1" applyAlignment="1">
      <alignment horizontal="center"/>
    </xf>
    <xf numFmtId="38" fontId="0" fillId="0" borderId="31" xfId="2"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37" fontId="7" fillId="0" borderId="8" xfId="0" applyNumberFormat="1" applyFont="1" applyBorder="1" applyAlignment="1" applyProtection="1">
      <alignment horizontal="center"/>
    </xf>
    <xf numFmtId="0" fontId="7" fillId="0" borderId="11" xfId="0" applyFont="1" applyBorder="1" applyAlignment="1" applyProtection="1">
      <alignment horizontal="left" vertical="center"/>
    </xf>
    <xf numFmtId="0" fontId="7" fillId="0" borderId="14" xfId="0" applyFont="1" applyBorder="1" applyAlignment="1" applyProtection="1">
      <alignment horizontal="right" vertical="center"/>
    </xf>
    <xf numFmtId="0" fontId="7" fillId="0" borderId="11" xfId="0" applyFont="1" applyBorder="1" applyAlignment="1" applyProtection="1">
      <alignment horizontal="right" vertical="center"/>
    </xf>
    <xf numFmtId="37" fontId="7" fillId="0" borderId="31" xfId="0" applyNumberFormat="1" applyFont="1" applyBorder="1" applyAlignment="1" applyProtection="1">
      <alignment horizontal="center"/>
    </xf>
    <xf numFmtId="0" fontId="7" fillId="0" borderId="0" xfId="0" applyFont="1" applyBorder="1" applyAlignment="1" applyProtection="1">
      <alignment horizontal="distributed"/>
    </xf>
    <xf numFmtId="0" fontId="7" fillId="0" borderId="4" xfId="0" applyFont="1" applyBorder="1" applyAlignment="1" applyProtection="1">
      <alignment horizontal="distributed"/>
    </xf>
    <xf numFmtId="181" fontId="7" fillId="0" borderId="15" xfId="0" applyNumberFormat="1" applyFont="1" applyBorder="1" applyAlignment="1" applyProtection="1">
      <alignment horizontal="right"/>
    </xf>
    <xf numFmtId="0" fontId="0" fillId="0" borderId="2" xfId="0" applyFont="1" applyBorder="1" applyAlignment="1">
      <alignment horizontal="center" vertical="center"/>
    </xf>
    <xf numFmtId="0" fontId="7" fillId="0" borderId="3" xfId="0" applyFont="1" applyBorder="1" applyAlignment="1" applyProtection="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pplyProtection="1">
      <alignment horizontal="right" indent="1"/>
    </xf>
    <xf numFmtId="0" fontId="7" fillId="0" borderId="4" xfId="0" applyFont="1" applyBorder="1" applyAlignment="1" applyProtection="1">
      <alignment horizontal="right" indent="1"/>
    </xf>
    <xf numFmtId="0" fontId="7" fillId="0" borderId="15" xfId="0" applyFont="1" applyBorder="1" applyAlignment="1" applyProtection="1">
      <alignment horizontal="distributed" indent="1"/>
    </xf>
    <xf numFmtId="0" fontId="7" fillId="0" borderId="6" xfId="0" applyFont="1" applyBorder="1" applyAlignment="1" applyProtection="1">
      <alignment horizontal="distributed" indent="1"/>
    </xf>
    <xf numFmtId="0" fontId="7" fillId="0" borderId="0" xfId="0" applyFont="1" applyBorder="1" applyAlignment="1" applyProtection="1">
      <alignment horizontal="distributed" indent="1"/>
    </xf>
    <xf numFmtId="0" fontId="7" fillId="0" borderId="4" xfId="0" applyFont="1" applyBorder="1" applyAlignment="1" applyProtection="1">
      <alignment horizontal="distributed" indent="1"/>
    </xf>
    <xf numFmtId="0" fontId="7" fillId="0" borderId="15" xfId="0" applyFont="1" applyBorder="1" applyAlignment="1" applyProtection="1">
      <alignment horizontal="right"/>
    </xf>
    <xf numFmtId="0" fontId="7" fillId="0" borderId="29" xfId="0" applyFont="1" applyBorder="1" applyAlignment="1" applyProtection="1">
      <alignment horizontal="center" vertical="center" wrapText="1"/>
    </xf>
    <xf numFmtId="0" fontId="7" fillId="0" borderId="28" xfId="0" applyFont="1" applyBorder="1" applyAlignment="1">
      <alignment horizontal="center" vertical="center" wrapText="1"/>
    </xf>
    <xf numFmtId="0" fontId="6" fillId="0" borderId="0" xfId="0" applyFont="1" applyBorder="1" applyAlignment="1" applyProtection="1">
      <alignment horizontal="left"/>
    </xf>
    <xf numFmtId="0" fontId="7" fillId="0" borderId="18" xfId="0" applyFont="1" applyBorder="1" applyAlignment="1" applyProtection="1">
      <alignment horizontal="right" indent="1"/>
    </xf>
    <xf numFmtId="0" fontId="7" fillId="0" borderId="3" xfId="0" applyFont="1" applyBorder="1" applyAlignment="1" applyProtection="1">
      <alignment horizontal="right" indent="1"/>
    </xf>
    <xf numFmtId="0" fontId="8" fillId="0" borderId="20"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0" xfId="0" applyFont="1" applyBorder="1" applyAlignment="1" applyProtection="1">
      <alignment horizontal="right" indent="1"/>
    </xf>
    <xf numFmtId="0" fontId="8" fillId="0" borderId="4" xfId="0" applyFont="1" applyBorder="1" applyAlignment="1" applyProtection="1">
      <alignment horizontal="right" indent="1"/>
    </xf>
    <xf numFmtId="0" fontId="13" fillId="0" borderId="3" xfId="0" applyFont="1" applyBorder="1" applyAlignment="1" applyProtection="1">
      <alignment horizontal="center" vertical="center" wrapText="1"/>
    </xf>
    <xf numFmtId="0" fontId="13" fillId="0" borderId="2" xfId="0" applyFont="1" applyBorder="1" applyAlignment="1">
      <alignment horizontal="center" vertical="center"/>
    </xf>
    <xf numFmtId="0" fontId="7" fillId="0" borderId="3" xfId="0" applyFont="1" applyBorder="1" applyAlignment="1">
      <alignment horizontal="center" vertical="center" wrapText="1"/>
    </xf>
    <xf numFmtId="0" fontId="0" fillId="0" borderId="4" xfId="0" applyFont="1" applyBorder="1" applyAlignment="1"/>
    <xf numFmtId="0" fontId="7" fillId="0" borderId="0" xfId="0" applyFont="1" applyBorder="1" applyAlignment="1" applyProtection="1">
      <alignment horizontal="distributed" vertical="distributed" indent="1"/>
    </xf>
    <xf numFmtId="0" fontId="7" fillId="0" borderId="4" xfId="0" applyFont="1" applyBorder="1" applyAlignment="1" applyProtection="1">
      <alignment horizontal="distributed" vertical="distributed" indent="1"/>
    </xf>
    <xf numFmtId="0" fontId="7" fillId="0" borderId="15" xfId="0" applyFont="1" applyBorder="1" applyAlignment="1" applyProtection="1">
      <alignment horizontal="distributed" vertical="distributed" indent="1"/>
    </xf>
    <xf numFmtId="0" fontId="7" fillId="0" borderId="6" xfId="0" applyFont="1" applyBorder="1" applyAlignment="1" applyProtection="1">
      <alignment horizontal="distributed" vertical="distributed" indent="1"/>
    </xf>
    <xf numFmtId="0" fontId="7" fillId="0" borderId="5" xfId="0" applyFont="1" applyBorder="1" applyAlignment="1" applyProtection="1">
      <alignment horizontal="distributed" vertical="distributed"/>
    </xf>
    <xf numFmtId="0" fontId="7" fillId="0" borderId="0" xfId="0" applyFont="1" applyAlignment="1">
      <alignment horizontal="distributed" vertical="distributed"/>
    </xf>
    <xf numFmtId="0" fontId="7" fillId="0" borderId="19" xfId="0" applyFont="1" applyBorder="1" applyAlignment="1" applyProtection="1">
      <alignment horizontal="distributed" vertical="distributed"/>
    </xf>
    <xf numFmtId="0" fontId="7" fillId="0" borderId="15" xfId="0" applyFont="1" applyBorder="1" applyAlignment="1">
      <alignment horizontal="distributed" vertical="distributed"/>
    </xf>
    <xf numFmtId="0" fontId="0" fillId="0" borderId="6" xfId="0" applyFont="1" applyBorder="1" applyAlignment="1"/>
    <xf numFmtId="0" fontId="7" fillId="0" borderId="0" xfId="0" applyFont="1" applyBorder="1" applyAlignment="1">
      <alignment horizontal="left"/>
    </xf>
    <xf numFmtId="0" fontId="7" fillId="0" borderId="20" xfId="0" applyFont="1" applyBorder="1" applyAlignment="1" applyProtection="1">
      <alignment horizontal="right"/>
    </xf>
    <xf numFmtId="0" fontId="7" fillId="0" borderId="18" xfId="0" applyFont="1" applyBorder="1" applyAlignment="1" applyProtection="1">
      <alignment horizontal="distributed" vertical="distributed" indent="1"/>
    </xf>
    <xf numFmtId="0" fontId="7" fillId="0" borderId="17" xfId="0" applyFont="1" applyBorder="1" applyAlignment="1" applyProtection="1">
      <alignment horizontal="distributed" vertical="distributed"/>
    </xf>
    <xf numFmtId="0" fontId="7" fillId="0" borderId="18" xfId="0" applyFont="1" applyBorder="1" applyAlignment="1" applyProtection="1">
      <alignment horizontal="distributed" vertical="distributed"/>
    </xf>
    <xf numFmtId="41" fontId="7" fillId="0" borderId="20" xfId="0" applyNumberFormat="1" applyFont="1" applyBorder="1" applyAlignment="1" applyProtection="1"/>
    <xf numFmtId="41" fontId="7" fillId="0" borderId="27" xfId="0" applyNumberFormat="1" applyFont="1" applyBorder="1" applyAlignment="1" applyProtection="1"/>
    <xf numFmtId="41" fontId="7" fillId="0" borderId="12" xfId="0" applyNumberFormat="1" applyFont="1" applyBorder="1" applyAlignment="1" applyProtection="1">
      <alignment horizontal="center"/>
    </xf>
    <xf numFmtId="41" fontId="7" fillId="0" borderId="20" xfId="0" applyNumberFormat="1" applyFont="1" applyBorder="1" applyAlignment="1" applyProtection="1">
      <alignment horizontal="center"/>
    </xf>
    <xf numFmtId="0" fontId="7" fillId="0" borderId="7" xfId="0" applyFont="1" applyBorder="1" applyAlignment="1" applyProtection="1">
      <alignment horizontal="center"/>
    </xf>
    <xf numFmtId="0" fontId="6" fillId="0" borderId="9" xfId="0" applyFont="1" applyBorder="1" applyAlignment="1" applyProtection="1">
      <alignment horizontal="left" vertical="top" wrapText="1"/>
    </xf>
    <xf numFmtId="0" fontId="7" fillId="0" borderId="5" xfId="0" applyFont="1" applyBorder="1" applyAlignment="1" applyProtection="1">
      <alignment horizontal="distributed" vertical="distributed" indent="1"/>
    </xf>
    <xf numFmtId="0" fontId="6" fillId="0" borderId="0" xfId="0" applyFont="1" applyBorder="1" applyAlignment="1">
      <alignment horizontal="right"/>
    </xf>
    <xf numFmtId="0" fontId="7" fillId="0" borderId="12" xfId="0" applyFont="1" applyBorder="1" applyAlignment="1" applyProtection="1">
      <alignment horizontal="distributed" vertical="distributed"/>
    </xf>
    <xf numFmtId="0" fontId="7" fillId="0" borderId="27" xfId="0" applyFont="1" applyBorder="1" applyAlignment="1" applyProtection="1">
      <alignment horizontal="distributed" vertical="distributed"/>
    </xf>
    <xf numFmtId="0" fontId="7" fillId="0" borderId="10" xfId="0" applyFont="1" applyBorder="1" applyAlignment="1" applyProtection="1">
      <alignment horizontal="center"/>
    </xf>
    <xf numFmtId="0" fontId="7" fillId="0" borderId="2" xfId="0" applyFont="1" applyBorder="1" applyAlignment="1" applyProtection="1">
      <alignment horizontal="center"/>
    </xf>
    <xf numFmtId="41" fontId="7" fillId="0" borderId="0" xfId="0" applyNumberFormat="1" applyFont="1" applyBorder="1" applyAlignment="1" applyProtection="1">
      <alignment horizontal="right"/>
    </xf>
    <xf numFmtId="41" fontId="7" fillId="0" borderId="10" xfId="0" applyNumberFormat="1" applyFont="1" applyBorder="1" applyAlignment="1" applyProtection="1">
      <alignment horizontal="center"/>
    </xf>
    <xf numFmtId="37" fontId="7" fillId="0" borderId="12" xfId="0" applyNumberFormat="1" applyFont="1" applyBorder="1" applyAlignment="1" applyProtection="1">
      <alignment horizontal="right"/>
    </xf>
    <xf numFmtId="37" fontId="7" fillId="0" borderId="27" xfId="0" applyNumberFormat="1" applyFont="1" applyBorder="1" applyAlignment="1" applyProtection="1">
      <alignment horizontal="right"/>
    </xf>
    <xf numFmtId="37" fontId="7" fillId="0" borderId="20" xfId="0" applyNumberFormat="1" applyFont="1" applyBorder="1" applyAlignment="1" applyProtection="1">
      <alignment horizontal="center"/>
    </xf>
    <xf numFmtId="37" fontId="7" fillId="0" borderId="27" xfId="0" applyNumberFormat="1" applyFont="1" applyBorder="1" applyAlignment="1" applyProtection="1">
      <alignment horizontal="center"/>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6" xfId="0" applyFont="1" applyBorder="1" applyAlignment="1" applyProtection="1">
      <alignment horizontal="center" vertical="center" textRotation="255"/>
    </xf>
    <xf numFmtId="0" fontId="7" fillId="0" borderId="9" xfId="0" applyFont="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7" xfId="0" applyFont="1" applyBorder="1" applyAlignment="1" applyProtection="1">
      <alignment horizontal="distributed" vertical="distributed" indent="1"/>
    </xf>
    <xf numFmtId="0" fontId="7" fillId="0" borderId="3" xfId="0" applyFont="1" applyBorder="1" applyAlignment="1" applyProtection="1">
      <alignment horizontal="distributed" vertical="distributed" indent="1"/>
    </xf>
    <xf numFmtId="0" fontId="7" fillId="0" borderId="31" xfId="0" applyFont="1" applyBorder="1" applyAlignment="1" applyProtection="1">
      <alignment horizontal="distributed" vertical="distributed"/>
    </xf>
    <xf numFmtId="0" fontId="7" fillId="0" borderId="8" xfId="0" applyFont="1" applyBorder="1" applyAlignment="1" applyProtection="1">
      <alignment horizontal="distributed" vertical="distributed"/>
    </xf>
    <xf numFmtId="0" fontId="7" fillId="0" borderId="16" xfId="0" applyFont="1" applyBorder="1" applyAlignment="1" applyProtection="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pplyProtection="1">
      <alignment horizontal="center"/>
    </xf>
    <xf numFmtId="0" fontId="7" fillId="0" borderId="27" xfId="0" applyFont="1" applyBorder="1" applyAlignment="1" applyProtection="1">
      <alignment horizontal="center"/>
    </xf>
    <xf numFmtId="0" fontId="7" fillId="0" borderId="3" xfId="0" applyFont="1" applyBorder="1" applyAlignment="1" applyProtection="1">
      <alignment horizontal="distributed" vertical="distributed"/>
    </xf>
    <xf numFmtId="0" fontId="7" fillId="0" borderId="4" xfId="0" applyFont="1" applyBorder="1" applyAlignment="1" applyProtection="1">
      <alignment horizontal="distributed" vertical="distributed"/>
    </xf>
    <xf numFmtId="37" fontId="7" fillId="0" borderId="19" xfId="0" applyNumberFormat="1" applyFont="1" applyBorder="1" applyAlignment="1" applyProtection="1">
      <alignment horizontal="distributed" vertical="distributed" indent="1"/>
    </xf>
    <xf numFmtId="37" fontId="7" fillId="0" borderId="6" xfId="0" applyNumberFormat="1" applyFont="1" applyBorder="1" applyAlignment="1" applyProtection="1">
      <alignment horizontal="distributed" vertical="distributed" indent="1"/>
    </xf>
    <xf numFmtId="37" fontId="7" fillId="0" borderId="5" xfId="0" applyNumberFormat="1" applyFont="1" applyBorder="1" applyAlignment="1" applyProtection="1">
      <alignment horizontal="distributed" vertical="distributed" indent="1"/>
    </xf>
    <xf numFmtId="37" fontId="7" fillId="0" borderId="4" xfId="0" applyNumberFormat="1" applyFont="1" applyBorder="1" applyAlignment="1" applyProtection="1">
      <alignment horizontal="distributed" vertical="distributed" indent="1"/>
    </xf>
    <xf numFmtId="37" fontId="7" fillId="0" borderId="0" xfId="0" applyNumberFormat="1" applyFont="1" applyBorder="1" applyAlignment="1" applyProtection="1">
      <alignment horizontal="distributed" vertical="distributed" indent="1"/>
    </xf>
    <xf numFmtId="37" fontId="7" fillId="0" borderId="15" xfId="0" applyNumberFormat="1" applyFont="1" applyBorder="1" applyAlignment="1" applyProtection="1">
      <alignment horizontal="distributed" vertical="distributed" indent="1"/>
    </xf>
    <xf numFmtId="0" fontId="6" fillId="0" borderId="0" xfId="0" applyFont="1" applyBorder="1" applyAlignment="1" applyProtection="1">
      <alignment horizontal="left" vertical="top"/>
    </xf>
    <xf numFmtId="37" fontId="7" fillId="0" borderId="10" xfId="0" applyNumberFormat="1" applyFont="1" applyBorder="1" applyAlignment="1" applyProtection="1">
      <alignment horizontal="center"/>
    </xf>
    <xf numFmtId="37" fontId="7" fillId="0" borderId="2" xfId="0" applyNumberFormat="1" applyFont="1" applyBorder="1" applyAlignment="1" applyProtection="1">
      <alignment horizontal="center"/>
    </xf>
    <xf numFmtId="0" fontId="7" fillId="0" borderId="20" xfId="0" applyFont="1" applyBorder="1" applyAlignment="1">
      <alignment horizontal="left"/>
    </xf>
    <xf numFmtId="37" fontId="7" fillId="0" borderId="13" xfId="0" applyNumberFormat="1" applyFont="1" applyBorder="1" applyAlignment="1" applyProtection="1">
      <alignment horizontal="center"/>
    </xf>
    <xf numFmtId="37" fontId="7" fillId="0" borderId="17" xfId="0" applyNumberFormat="1" applyFont="1" applyBorder="1" applyAlignment="1" applyProtection="1">
      <alignment horizontal="distributed" vertical="distributed" indent="1"/>
    </xf>
    <xf numFmtId="0" fontId="0" fillId="0" borderId="4"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 fillId="0" borderId="4" xfId="0" applyFont="1" applyBorder="1" applyAlignment="1">
      <alignment horizontal="center"/>
    </xf>
    <xf numFmtId="0" fontId="7" fillId="0" borderId="18" xfId="0" applyFont="1" applyBorder="1" applyAlignment="1" applyProtection="1">
      <alignment horizontal="center"/>
    </xf>
    <xf numFmtId="0" fontId="7" fillId="0" borderId="3" xfId="0" applyFont="1" applyBorder="1" applyAlignment="1" applyProtection="1">
      <alignment horizontal="center"/>
    </xf>
    <xf numFmtId="0" fontId="5" fillId="0" borderId="15" xfId="0" applyFont="1" applyBorder="1" applyAlignment="1">
      <alignment horizontal="left"/>
    </xf>
    <xf numFmtId="37" fontId="7" fillId="0" borderId="0" xfId="0" applyNumberFormat="1" applyFont="1" applyBorder="1" applyAlignment="1" applyProtection="1">
      <alignment horizontal="center"/>
    </xf>
    <xf numFmtId="37" fontId="7" fillId="0" borderId="5" xfId="0" applyNumberFormat="1" applyFont="1" applyBorder="1" applyAlignment="1" applyProtection="1">
      <alignment horizontal="center"/>
    </xf>
    <xf numFmtId="176" fontId="7" fillId="0" borderId="18" xfId="0" applyNumberFormat="1" applyFont="1" applyBorder="1" applyAlignment="1" applyProtection="1">
      <alignment horizontal="center"/>
    </xf>
    <xf numFmtId="176" fontId="7" fillId="0" borderId="0" xfId="0" applyNumberFormat="1" applyFont="1" applyBorder="1" applyAlignment="1" applyProtection="1">
      <alignment horizontal="center"/>
    </xf>
    <xf numFmtId="0" fontId="7" fillId="0" borderId="0" xfId="0" applyFont="1" applyBorder="1" applyAlignment="1" applyProtection="1">
      <alignment horizontal="center" vertical="distributed"/>
    </xf>
    <xf numFmtId="0" fontId="7" fillId="0" borderId="4" xfId="0" applyFont="1" applyBorder="1" applyAlignment="1" applyProtection="1">
      <alignment horizontal="center" vertical="distributed"/>
    </xf>
    <xf numFmtId="37" fontId="7" fillId="0" borderId="15" xfId="0" applyNumberFormat="1" applyFont="1" applyBorder="1" applyAlignment="1" applyProtection="1">
      <alignment horizontal="center"/>
    </xf>
    <xf numFmtId="0" fontId="0" fillId="0" borderId="0" xfId="0" applyFont="1" applyAlignment="1">
      <alignment horizontal="center"/>
    </xf>
    <xf numFmtId="183" fontId="7" fillId="0" borderId="17" xfId="0" applyNumberFormat="1" applyFont="1" applyBorder="1" applyAlignment="1" applyProtection="1">
      <alignment horizontal="center"/>
    </xf>
    <xf numFmtId="183" fontId="7" fillId="0" borderId="18" xfId="0" applyNumberFormat="1" applyFont="1" applyBorder="1" applyAlignment="1" applyProtection="1">
      <alignment horizontal="center"/>
    </xf>
    <xf numFmtId="0" fontId="7" fillId="0" borderId="17" xfId="0" applyFont="1" applyBorder="1" applyAlignment="1" applyProtection="1">
      <alignment horizontal="center"/>
    </xf>
    <xf numFmtId="37" fontId="7" fillId="3" borderId="12" xfId="0" applyNumberFormat="1" applyFont="1" applyFill="1" applyBorder="1" applyAlignment="1" applyProtection="1">
      <alignment horizontal="center"/>
    </xf>
    <xf numFmtId="37" fontId="7" fillId="3" borderId="20" xfId="0" applyNumberFormat="1" applyFont="1" applyFill="1" applyBorder="1" applyAlignment="1" applyProtection="1">
      <alignment horizontal="center"/>
    </xf>
    <xf numFmtId="0" fontId="6" fillId="0" borderId="0" xfId="0" applyFont="1" applyBorder="1" applyAlignment="1" applyProtection="1">
      <alignment horizontal="left" wrapText="1"/>
    </xf>
    <xf numFmtId="0" fontId="0" fillId="0" borderId="0" xfId="0" applyFont="1" applyAlignment="1">
      <alignment horizontal="distributed" vertical="distributed" indent="1"/>
    </xf>
    <xf numFmtId="0" fontId="7" fillId="0" borderId="5" xfId="0" applyFont="1" applyBorder="1" applyAlignment="1" applyProtection="1">
      <alignment horizontal="center"/>
    </xf>
    <xf numFmtId="183" fontId="7" fillId="0" borderId="5" xfId="0" applyNumberFormat="1" applyFont="1" applyBorder="1" applyAlignment="1" applyProtection="1">
      <alignment horizontal="center"/>
    </xf>
    <xf numFmtId="183" fontId="7" fillId="0" borderId="0" xfId="0" applyNumberFormat="1" applyFont="1" applyBorder="1" applyAlignment="1" applyProtection="1">
      <alignment horizontal="center"/>
    </xf>
    <xf numFmtId="0" fontId="6" fillId="0" borderId="0" xfId="0" applyFont="1" applyAlignment="1">
      <alignment horizontal="right"/>
    </xf>
    <xf numFmtId="0" fontId="7" fillId="0" borderId="13" xfId="0" applyFont="1" applyBorder="1" applyAlignment="1">
      <alignment horizontal="center" vertical="top"/>
    </xf>
    <xf numFmtId="0" fontId="7" fillId="0" borderId="2" xfId="0" applyFont="1" applyBorder="1" applyAlignment="1">
      <alignment horizontal="center" vertical="top"/>
    </xf>
    <xf numFmtId="0" fontId="7" fillId="0" borderId="15" xfId="0" applyFont="1" applyBorder="1" applyAlignment="1" applyProtection="1">
      <alignment horizontal="distributed" vertical="center" indent="1"/>
    </xf>
    <xf numFmtId="0" fontId="7" fillId="0" borderId="6" xfId="0" applyFont="1" applyBorder="1" applyAlignment="1" applyProtection="1">
      <alignment horizontal="distributed" vertical="center" indent="1"/>
    </xf>
    <xf numFmtId="0" fontId="7" fillId="0" borderId="0" xfId="0" applyFont="1" applyBorder="1" applyAlignment="1" applyProtection="1">
      <alignment horizontal="distributed" vertical="center" indent="1"/>
    </xf>
    <xf numFmtId="0" fontId="7" fillId="0" borderId="4"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4" xfId="0" applyFont="1" applyBorder="1" applyAlignment="1" applyProtection="1">
      <alignment horizontal="distributed" vertical="center" indent="1"/>
    </xf>
    <xf numFmtId="0" fontId="7" fillId="0" borderId="0" xfId="0" applyFont="1" applyBorder="1" applyAlignment="1" applyProtection="1">
      <alignment horizontal="distributed" vertical="distributed"/>
    </xf>
    <xf numFmtId="0" fontId="0" fillId="0" borderId="15" xfId="0" applyFont="1" applyBorder="1" applyAlignment="1">
      <alignment horizontal="distributed" vertical="distributed" indent="1"/>
    </xf>
    <xf numFmtId="0" fontId="7" fillId="0" borderId="19" xfId="0" applyFont="1" applyBorder="1" applyAlignment="1" applyProtection="1">
      <alignment horizontal="center"/>
    </xf>
    <xf numFmtId="183" fontId="7" fillId="0" borderId="19" xfId="0" applyNumberFormat="1" applyFont="1" applyBorder="1" applyAlignment="1" applyProtection="1">
      <alignment horizontal="center"/>
    </xf>
    <xf numFmtId="183" fontId="7" fillId="0" borderId="15" xfId="0" applyNumberFormat="1" applyFont="1" applyBorder="1" applyAlignment="1" applyProtection="1">
      <alignment horizontal="center"/>
    </xf>
    <xf numFmtId="0" fontId="8" fillId="0" borderId="0" xfId="0" applyFont="1" applyBorder="1" applyAlignment="1" applyProtection="1">
      <alignment horizontal="distributed" vertical="distributed"/>
    </xf>
    <xf numFmtId="0" fontId="8" fillId="0" borderId="4" xfId="0" applyFont="1" applyBorder="1" applyAlignment="1" applyProtection="1">
      <alignment horizontal="distributed" vertical="distributed"/>
    </xf>
    <xf numFmtId="0" fontId="7" fillId="0" borderId="18" xfId="0" applyFont="1" applyBorder="1" applyAlignment="1">
      <alignment horizontal="distributed" justifyLastLine="1"/>
    </xf>
    <xf numFmtId="0" fontId="7" fillId="0" borderId="3" xfId="0" applyFont="1" applyBorder="1" applyAlignment="1">
      <alignment horizontal="distributed" justifyLastLine="1"/>
    </xf>
    <xf numFmtId="41" fontId="8" fillId="0" borderId="5" xfId="0" applyNumberFormat="1" applyFont="1" applyBorder="1" applyAlignment="1" applyProtection="1"/>
    <xf numFmtId="41" fontId="8" fillId="0" borderId="0" xfId="0" applyNumberFormat="1" applyFont="1" applyBorder="1" applyAlignment="1" applyProtection="1"/>
    <xf numFmtId="177" fontId="7" fillId="0" borderId="0" xfId="0" applyNumberFormat="1" applyFont="1" applyBorder="1" applyAlignment="1" applyProtection="1"/>
    <xf numFmtId="0" fontId="7" fillId="0" borderId="9" xfId="0"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41" fontId="8" fillId="0" borderId="0" xfId="0" applyNumberFormat="1" applyFont="1" applyBorder="1" applyAlignment="1" applyProtection="1">
      <alignment horizontal="right"/>
    </xf>
    <xf numFmtId="0" fontId="7" fillId="0" borderId="26" xfId="0" applyFont="1" applyBorder="1" applyAlignment="1" applyProtection="1">
      <alignment horizontal="distributed" justifyLastLine="1"/>
    </xf>
    <xf numFmtId="0" fontId="7" fillId="0" borderId="1" xfId="0" applyFont="1" applyBorder="1" applyAlignment="1" applyProtection="1">
      <alignment horizontal="distributed" justifyLastLine="1"/>
    </xf>
    <xf numFmtId="41" fontId="7" fillId="0" borderId="5" xfId="0" applyNumberFormat="1" applyFont="1" applyBorder="1" applyAlignment="1" applyProtection="1">
      <alignment horizontal="right"/>
    </xf>
    <xf numFmtId="41" fontId="7" fillId="0" borderId="19" xfId="0" applyNumberFormat="1" applyFont="1" applyBorder="1" applyAlignment="1" applyProtection="1">
      <alignment horizontal="right"/>
    </xf>
    <xf numFmtId="41" fontId="7" fillId="0" borderId="15" xfId="0" applyNumberFormat="1" applyFont="1" applyBorder="1" applyAlignment="1" applyProtection="1">
      <alignment horizontal="right"/>
    </xf>
    <xf numFmtId="41" fontId="8" fillId="0" borderId="5" xfId="0" applyNumberFormat="1" applyFont="1" applyBorder="1" applyAlignment="1" applyProtection="1">
      <alignment horizontal="right"/>
    </xf>
    <xf numFmtId="176" fontId="7" fillId="0" borderId="0" xfId="0" applyNumberFormat="1" applyFont="1" applyBorder="1" applyAlignment="1" applyProtection="1"/>
    <xf numFmtId="0" fontId="7" fillId="0" borderId="13" xfId="0" applyFont="1" applyBorder="1" applyAlignment="1">
      <alignment horizontal="distributed" vertical="top" justifyLastLine="1"/>
    </xf>
    <xf numFmtId="0" fontId="7" fillId="0" borderId="2" xfId="0" applyFont="1" applyBorder="1" applyAlignment="1">
      <alignment horizontal="distributed" vertical="top" justifyLastLine="1"/>
    </xf>
    <xf numFmtId="0" fontId="7" fillId="0" borderId="9" xfId="0" applyFont="1" applyBorder="1" applyAlignment="1">
      <alignment horizontal="center" vertical="center"/>
    </xf>
    <xf numFmtId="0" fontId="7" fillId="0" borderId="10" xfId="0" applyFont="1" applyBorder="1" applyAlignment="1">
      <alignment horizontal="center" vertical="center"/>
    </xf>
    <xf numFmtId="37" fontId="8" fillId="0" borderId="5" xfId="0" applyNumberFormat="1" applyFont="1" applyBorder="1" applyAlignment="1" applyProtection="1">
      <alignment horizontal="center"/>
    </xf>
    <xf numFmtId="0" fontId="3" fillId="0" borderId="0" xfId="0" applyFont="1" applyAlignment="1">
      <alignment horizontal="center"/>
    </xf>
    <xf numFmtId="37" fontId="7" fillId="0" borderId="19" xfId="0" applyNumberFormat="1" applyFont="1" applyBorder="1" applyAlignment="1" applyProtection="1">
      <alignment horizontal="center"/>
    </xf>
    <xf numFmtId="0" fontId="7" fillId="0" borderId="15" xfId="0" applyFont="1" applyBorder="1" applyAlignment="1" applyProtection="1">
      <alignment horizontal="center" vertical="distributed"/>
    </xf>
    <xf numFmtId="0" fontId="7" fillId="0" borderId="6" xfId="0" applyFont="1" applyBorder="1" applyAlignment="1" applyProtection="1">
      <alignment horizontal="center" vertical="distributed"/>
    </xf>
    <xf numFmtId="176" fontId="7" fillId="0" borderId="15" xfId="0" applyNumberFormat="1" applyFont="1" applyBorder="1" applyAlignment="1" applyProtection="1">
      <alignment horizontal="center"/>
    </xf>
    <xf numFmtId="41" fontId="0" fillId="0" borderId="0" xfId="0" applyNumberFormat="1" applyFont="1" applyBorder="1" applyAlignment="1" applyProtection="1">
      <alignment horizontal="center"/>
    </xf>
    <xf numFmtId="41" fontId="0" fillId="0" borderId="0" xfId="0" applyNumberFormat="1" applyFont="1" applyBorder="1" applyAlignment="1" applyProtection="1">
      <alignment horizontal="right"/>
    </xf>
    <xf numFmtId="0" fontId="7" fillId="0" borderId="5" xfId="0" applyNumberFormat="1" applyFont="1" applyBorder="1" applyAlignment="1" applyProtection="1">
      <alignment horizontal="distributed" vertical="distributed" indent="2"/>
    </xf>
    <xf numFmtId="0" fontId="0" fillId="0" borderId="0" xfId="0" applyFont="1" applyBorder="1" applyAlignment="1">
      <alignment horizontal="distributed" vertical="distributed" indent="2"/>
    </xf>
    <xf numFmtId="0" fontId="0" fillId="0" borderId="4" xfId="0" applyFont="1" applyBorder="1" applyAlignment="1">
      <alignment horizontal="distributed" vertical="distributed" indent="2"/>
    </xf>
    <xf numFmtId="0" fontId="7" fillId="0" borderId="13" xfId="0" applyNumberFormat="1" applyFont="1" applyBorder="1" applyAlignment="1" applyProtection="1">
      <alignment horizontal="distributed" vertical="distributed" indent="2"/>
    </xf>
    <xf numFmtId="0" fontId="0" fillId="0" borderId="10" xfId="0" applyFont="1" applyBorder="1" applyAlignment="1">
      <alignment horizontal="distributed" vertical="distributed" indent="2"/>
    </xf>
    <xf numFmtId="0" fontId="0" fillId="0" borderId="2" xfId="0" applyFont="1" applyBorder="1" applyAlignment="1">
      <alignment horizontal="distributed" vertical="distributed" indent="2"/>
    </xf>
    <xf numFmtId="0" fontId="9" fillId="0" borderId="5" xfId="0" applyNumberFormat="1" applyFont="1" applyBorder="1" applyAlignment="1" applyProtection="1">
      <alignment horizontal="distributed" vertical="distributed" indent="2"/>
    </xf>
    <xf numFmtId="0" fontId="9" fillId="0" borderId="0" xfId="0" applyFont="1" applyBorder="1" applyAlignment="1">
      <alignment horizontal="distributed" vertical="distributed" indent="2"/>
    </xf>
    <xf numFmtId="0" fontId="9" fillId="0" borderId="4" xfId="0" applyFont="1" applyBorder="1" applyAlignment="1">
      <alignment horizontal="distributed" vertical="distributed" indent="2"/>
    </xf>
    <xf numFmtId="41" fontId="0" fillId="0" borderId="5" xfId="0" applyNumberFormat="1" applyFont="1" applyBorder="1" applyAlignment="1" applyProtection="1">
      <alignment horizontal="center"/>
    </xf>
    <xf numFmtId="41" fontId="7" fillId="0" borderId="18" xfId="0" applyNumberFormat="1" applyFont="1" applyBorder="1" applyAlignment="1" applyProtection="1">
      <alignment horizontal="right"/>
    </xf>
    <xf numFmtId="0" fontId="0" fillId="0" borderId="14" xfId="0" applyFont="1" applyBorder="1" applyAlignment="1" applyProtection="1">
      <alignment horizontal="center"/>
    </xf>
    <xf numFmtId="0" fontId="0" fillId="0" borderId="11" xfId="0" applyFont="1" applyBorder="1" applyAlignment="1" applyProtection="1">
      <alignment horizontal="center"/>
    </xf>
    <xf numFmtId="0" fontId="0" fillId="0" borderId="7" xfId="0" applyFont="1" applyBorder="1" applyAlignment="1" applyProtection="1">
      <alignment horizontal="center"/>
    </xf>
    <xf numFmtId="41" fontId="7" fillId="0" borderId="13" xfId="0" applyNumberFormat="1" applyFont="1" applyBorder="1" applyAlignment="1" applyProtection="1">
      <alignment horizontal="center"/>
    </xf>
    <xf numFmtId="41" fontId="7" fillId="0" borderId="17" xfId="0" applyNumberFormat="1" applyFont="1" applyBorder="1" applyAlignment="1" applyProtection="1">
      <alignment horizontal="right"/>
    </xf>
    <xf numFmtId="0" fontId="8" fillId="0" borderId="17" xfId="0" applyNumberFormat="1" applyFont="1" applyBorder="1" applyAlignment="1" applyProtection="1">
      <alignment horizontal="distributed" vertical="distributed" indent="1"/>
    </xf>
    <xf numFmtId="0" fontId="8" fillId="0" borderId="18" xfId="0" applyNumberFormat="1" applyFont="1" applyBorder="1" applyAlignment="1" applyProtection="1">
      <alignment horizontal="distributed" vertical="distributed" indent="1"/>
    </xf>
    <xf numFmtId="0" fontId="8" fillId="0" borderId="3" xfId="0" applyNumberFormat="1" applyFont="1" applyBorder="1" applyAlignment="1" applyProtection="1">
      <alignment horizontal="distributed" vertical="distributed" indent="1"/>
    </xf>
    <xf numFmtId="0" fontId="7" fillId="0" borderId="19" xfId="0" applyFont="1" applyBorder="1" applyAlignment="1" applyProtection="1">
      <alignment horizontal="distributed" vertical="distributed" indent="1"/>
    </xf>
    <xf numFmtId="0" fontId="7" fillId="0" borderId="18"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15" xfId="0" applyFont="1" applyBorder="1" applyAlignment="1" applyProtection="1">
      <alignment horizontal="center" vertical="center" textRotation="255"/>
    </xf>
    <xf numFmtId="0" fontId="7" fillId="0" borderId="3" xfId="0" applyNumberFormat="1" applyFont="1" applyBorder="1" applyAlignment="1" applyProtection="1">
      <alignment horizontal="center" vertical="center" textRotation="255"/>
    </xf>
    <xf numFmtId="0" fontId="7" fillId="0" borderId="4" xfId="0" applyNumberFormat="1" applyFont="1" applyBorder="1" applyAlignment="1" applyProtection="1">
      <alignment horizontal="center" vertical="center" textRotation="255"/>
    </xf>
    <xf numFmtId="0" fontId="7" fillId="0" borderId="6" xfId="0" applyNumberFormat="1" applyFont="1" applyBorder="1" applyAlignment="1" applyProtection="1">
      <alignment horizontal="center" vertical="center" textRotation="255"/>
    </xf>
    <xf numFmtId="0" fontId="8" fillId="0" borderId="0" xfId="0" applyNumberFormat="1" applyFont="1" applyBorder="1" applyAlignment="1" applyProtection="1">
      <alignment horizontal="distributed" vertical="distributed" indent="1"/>
    </xf>
    <xf numFmtId="0" fontId="7" fillId="0" borderId="0" xfId="0" applyNumberFormat="1" applyFont="1" applyBorder="1" applyAlignment="1" applyProtection="1">
      <alignment horizontal="distributed" vertical="distributed" indent="1"/>
    </xf>
    <xf numFmtId="0" fontId="0" fillId="0" borderId="0" xfId="0" applyFont="1" applyBorder="1" applyAlignment="1">
      <alignment horizontal="distributed" vertical="distributed" indent="1"/>
    </xf>
    <xf numFmtId="0" fontId="7" fillId="0" borderId="0" xfId="0" applyNumberFormat="1" applyFont="1" applyBorder="1" applyAlignment="1" applyProtection="1">
      <alignment horizontal="distributed" vertical="distributed" indent="2"/>
    </xf>
    <xf numFmtId="0" fontId="7" fillId="0" borderId="5" xfId="0" applyNumberFormat="1" applyFont="1" applyBorder="1" applyAlignment="1" applyProtection="1">
      <alignment horizontal="distributed" vertical="distributed" indent="1"/>
    </xf>
    <xf numFmtId="0" fontId="0" fillId="0" borderId="4" xfId="0" applyFont="1" applyBorder="1" applyAlignment="1">
      <alignment horizontal="distributed" vertical="distributed" indent="1"/>
    </xf>
    <xf numFmtId="0" fontId="9" fillId="0" borderId="26"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7" fillId="0" borderId="15" xfId="0" applyNumberFormat="1" applyFont="1" applyBorder="1" applyAlignment="1" applyProtection="1">
      <alignment horizontal="distributed" vertical="distributed" indent="2"/>
    </xf>
    <xf numFmtId="0" fontId="0" fillId="0" borderId="15" xfId="0" applyFont="1" applyBorder="1" applyAlignment="1">
      <alignment horizontal="distributed" vertical="distributed" indent="2"/>
    </xf>
    <xf numFmtId="0" fontId="9" fillId="0" borderId="0" xfId="0" applyNumberFormat="1" applyFont="1" applyBorder="1" applyAlignment="1" applyProtection="1">
      <alignment horizontal="distributed" vertical="distributed" indent="2"/>
    </xf>
    <xf numFmtId="0" fontId="9" fillId="0" borderId="26"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177" fontId="0" fillId="0" borderId="0" xfId="0" applyNumberFormat="1" applyFont="1" applyBorder="1" applyAlignment="1" applyProtection="1"/>
    <xf numFmtId="0" fontId="7" fillId="0" borderId="11" xfId="0" applyFont="1" applyBorder="1" applyAlignment="1">
      <alignment horizontal="center"/>
    </xf>
    <xf numFmtId="0" fontId="7" fillId="0" borderId="7" xfId="0" applyFont="1" applyBorder="1" applyAlignment="1">
      <alignment horizontal="center"/>
    </xf>
    <xf numFmtId="0" fontId="7" fillId="0" borderId="26"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176" fontId="8" fillId="0" borderId="0" xfId="0" applyNumberFormat="1" applyFont="1" applyBorder="1" applyAlignment="1" applyProtection="1">
      <alignment horizontal="center"/>
    </xf>
    <xf numFmtId="0" fontId="0" fillId="0" borderId="0" xfId="0" applyFont="1" applyAlignment="1">
      <alignment horizontal="distributed" indent="1"/>
    </xf>
    <xf numFmtId="0" fontId="0" fillId="0" borderId="4" xfId="0" applyFont="1" applyBorder="1" applyAlignment="1">
      <alignment horizontal="distributed" indent="1"/>
    </xf>
    <xf numFmtId="0" fontId="0" fillId="0" borderId="15" xfId="0" applyFont="1" applyBorder="1" applyAlignment="1">
      <alignment horizontal="distributed" indent="1"/>
    </xf>
    <xf numFmtId="0" fontId="0" fillId="0" borderId="6" xfId="0" applyFont="1" applyBorder="1" applyAlignment="1">
      <alignment horizontal="distributed" indent="1"/>
    </xf>
    <xf numFmtId="176" fontId="7" fillId="0" borderId="0" xfId="0" applyNumberFormat="1" applyFont="1" applyBorder="1" applyAlignment="1" applyProtection="1">
      <alignment horizontal="right"/>
    </xf>
    <xf numFmtId="0" fontId="8" fillId="0" borderId="0" xfId="0" applyFont="1" applyBorder="1" applyAlignment="1" applyProtection="1">
      <alignment horizontal="distributed" indent="1"/>
    </xf>
    <xf numFmtId="0" fontId="8" fillId="0" borderId="4" xfId="0" applyFont="1" applyBorder="1" applyAlignment="1" applyProtection="1">
      <alignment horizontal="distributed" indent="1"/>
    </xf>
    <xf numFmtId="0" fontId="6" fillId="0" borderId="15" xfId="0" applyFont="1" applyBorder="1" applyAlignment="1">
      <alignment horizontal="right"/>
    </xf>
    <xf numFmtId="41" fontId="3" fillId="0" borderId="18" xfId="0" applyNumberFormat="1" applyFont="1" applyFill="1" applyBorder="1" applyAlignment="1" applyProtection="1">
      <alignment horizontal="center"/>
    </xf>
    <xf numFmtId="41" fontId="3" fillId="0" borderId="17" xfId="0" applyNumberFormat="1" applyFont="1" applyFill="1" applyBorder="1" applyAlignment="1" applyProtection="1">
      <alignment horizontal="center"/>
    </xf>
    <xf numFmtId="177" fontId="0" fillId="0" borderId="5" xfId="0" applyNumberFormat="1" applyFont="1" applyBorder="1" applyAlignment="1" applyProtection="1"/>
    <xf numFmtId="41" fontId="3" fillId="0" borderId="5" xfId="0" applyNumberFormat="1" applyFont="1" applyBorder="1" applyAlignment="1" applyProtection="1">
      <alignment horizontal="center"/>
    </xf>
    <xf numFmtId="41" fontId="3" fillId="0" borderId="0" xfId="0" applyNumberFormat="1" applyFont="1" applyBorder="1" applyAlignment="1" applyProtection="1">
      <alignment horizontal="center"/>
    </xf>
    <xf numFmtId="41" fontId="0" fillId="0" borderId="15" xfId="0" applyNumberFormat="1" applyFont="1" applyBorder="1" applyAlignment="1" applyProtection="1">
      <alignment horizontal="center"/>
    </xf>
    <xf numFmtId="41" fontId="0" fillId="0" borderId="19" xfId="0" applyNumberFormat="1" applyFont="1" applyBorder="1" applyAlignment="1" applyProtection="1">
      <alignment horizontal="center"/>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0" xfId="0" applyFont="1" applyBorder="1" applyAlignment="1" applyProtection="1">
      <alignment horizontal="right"/>
    </xf>
    <xf numFmtId="0" fontId="7" fillId="0" borderId="4" xfId="0" applyFont="1" applyBorder="1" applyAlignment="1" applyProtection="1">
      <alignment horizontal="right"/>
    </xf>
    <xf numFmtId="0" fontId="14" fillId="0" borderId="0" xfId="0" applyFont="1" applyBorder="1" applyAlignment="1">
      <alignment horizontal="left"/>
    </xf>
    <xf numFmtId="0" fontId="0" fillId="0" borderId="11"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left" vertical="top" wrapText="1"/>
    </xf>
    <xf numFmtId="0" fontId="7" fillId="0" borderId="4" xfId="0" applyFont="1" applyBorder="1" applyAlignment="1">
      <alignment horizontal="right"/>
    </xf>
    <xf numFmtId="0" fontId="3" fillId="0" borderId="18" xfId="0" applyFont="1" applyBorder="1" applyAlignment="1" applyProtection="1">
      <alignment horizontal="distributed" justifyLastLine="1"/>
    </xf>
    <xf numFmtId="0" fontId="3" fillId="0" borderId="3" xfId="0" applyFont="1" applyBorder="1" applyAlignment="1" applyProtection="1">
      <alignment horizontal="distributed" justifyLastLine="1"/>
    </xf>
    <xf numFmtId="0" fontId="0" fillId="0" borderId="0" xfId="0" applyFont="1" applyBorder="1" applyAlignment="1" applyProtection="1">
      <alignment horizontal="distributed" justifyLastLine="1"/>
    </xf>
    <xf numFmtId="0" fontId="0" fillId="0" borderId="4" xfId="0" applyFont="1" applyBorder="1" applyAlignment="1" applyProtection="1">
      <alignment horizontal="distributed" justifyLastLine="1"/>
    </xf>
    <xf numFmtId="0" fontId="3" fillId="0" borderId="0" xfId="0" applyFont="1" applyBorder="1" applyAlignment="1" applyProtection="1">
      <alignment horizontal="distributed" justifyLastLine="1"/>
    </xf>
    <xf numFmtId="0" fontId="3" fillId="0" borderId="4" xfId="0" applyFont="1" applyBorder="1" applyAlignment="1" applyProtection="1">
      <alignment horizontal="distributed" justifyLastLine="1"/>
    </xf>
    <xf numFmtId="0" fontId="0" fillId="0" borderId="15" xfId="0" applyFont="1" applyBorder="1" applyAlignment="1" applyProtection="1">
      <alignment horizontal="distributed" justifyLastLine="1"/>
    </xf>
    <xf numFmtId="0" fontId="0" fillId="0" borderId="6" xfId="0" applyFont="1" applyBorder="1" applyAlignment="1" applyProtection="1">
      <alignment horizontal="distributed" justifyLastLine="1"/>
    </xf>
    <xf numFmtId="0" fontId="0" fillId="0" borderId="2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3" xfId="0" applyFont="1" applyBorder="1" applyAlignment="1">
      <alignment vertical="center"/>
    </xf>
    <xf numFmtId="0" fontId="0" fillId="0" borderId="2" xfId="0" applyFont="1" applyBorder="1" applyAlignment="1">
      <alignment vertical="center"/>
    </xf>
    <xf numFmtId="0" fontId="0" fillId="0" borderId="12" xfId="0" applyFont="1" applyBorder="1" applyAlignment="1" applyProtection="1">
      <alignment horizontal="center"/>
    </xf>
    <xf numFmtId="0" fontId="0" fillId="0" borderId="27" xfId="0" applyFont="1" applyBorder="1" applyAlignment="1" applyProtection="1">
      <alignment horizontal="center"/>
    </xf>
    <xf numFmtId="0" fontId="0" fillId="0" borderId="20" xfId="0" applyFont="1" applyBorder="1" applyAlignment="1" applyProtection="1">
      <alignment horizontal="center"/>
    </xf>
    <xf numFmtId="37" fontId="8" fillId="0" borderId="17" xfId="0" applyNumberFormat="1" applyFont="1" applyBorder="1" applyAlignment="1" applyProtection="1">
      <alignment horizontal="center"/>
    </xf>
    <xf numFmtId="37" fontId="8" fillId="0" borderId="18" xfId="0" applyNumberFormat="1" applyFont="1" applyBorder="1" applyAlignment="1" applyProtection="1">
      <alignment horizontal="center"/>
    </xf>
    <xf numFmtId="0" fontId="10" fillId="0" borderId="0" xfId="0" applyFont="1"/>
    <xf numFmtId="0" fontId="10"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left" vertical="center"/>
    </xf>
    <xf numFmtId="0" fontId="16" fillId="0" borderId="0" xfId="0" applyFont="1" applyAlignment="1">
      <alignment horizontal="center"/>
    </xf>
  </cellXfs>
  <cellStyles count="3">
    <cellStyle name="パーセント 2" xfId="1"/>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130" zoomScaleNormal="130" zoomScaleSheetLayoutView="100" workbookViewId="0">
      <selection activeCell="B11" sqref="B11:H12"/>
    </sheetView>
  </sheetViews>
  <sheetFormatPr defaultRowHeight="17.25"/>
  <cols>
    <col min="1" max="1" width="2.69921875" style="571" customWidth="1"/>
    <col min="2" max="8" width="10.69921875" style="571" customWidth="1"/>
  </cols>
  <sheetData>
    <row r="1" spans="1:8" ht="24" customHeight="1">
      <c r="A1" s="577" t="s">
        <v>344</v>
      </c>
      <c r="B1" s="577"/>
      <c r="C1" s="577"/>
      <c r="D1" s="577"/>
      <c r="E1" s="577"/>
      <c r="F1" s="577"/>
      <c r="G1" s="577"/>
      <c r="H1" s="577"/>
    </row>
    <row r="2" spans="1:8" ht="21" customHeight="1">
      <c r="A2" s="76" t="s">
        <v>343</v>
      </c>
      <c r="B2" s="76"/>
    </row>
    <row r="3" spans="1:8" ht="18" customHeight="1">
      <c r="B3" s="571" t="s">
        <v>342</v>
      </c>
    </row>
    <row r="4" spans="1:8" ht="18" customHeight="1">
      <c r="A4" s="571" t="s">
        <v>314</v>
      </c>
      <c r="B4" s="571" t="s">
        <v>341</v>
      </c>
    </row>
    <row r="5" spans="1:8" ht="18" customHeight="1">
      <c r="B5" s="573" t="s">
        <v>345</v>
      </c>
      <c r="C5" s="572"/>
      <c r="D5" s="572"/>
      <c r="E5" s="572"/>
      <c r="F5" s="572"/>
      <c r="G5" s="572"/>
      <c r="H5" s="572"/>
    </row>
    <row r="6" spans="1:8" ht="18" customHeight="1">
      <c r="B6" s="572"/>
      <c r="C6" s="572"/>
      <c r="D6" s="572"/>
      <c r="E6" s="572"/>
      <c r="F6" s="572"/>
      <c r="G6" s="572"/>
      <c r="H6" s="572"/>
    </row>
    <row r="7" spans="1:8" ht="18" customHeight="1">
      <c r="A7" s="571" t="s">
        <v>314</v>
      </c>
      <c r="B7" s="571" t="s">
        <v>340</v>
      </c>
    </row>
    <row r="8" spans="1:8" ht="18" customHeight="1">
      <c r="B8" s="573" t="s">
        <v>339</v>
      </c>
      <c r="C8" s="572"/>
      <c r="D8" s="572"/>
      <c r="E8" s="572"/>
      <c r="F8" s="572"/>
      <c r="G8" s="572"/>
      <c r="H8" s="572"/>
    </row>
    <row r="9" spans="1:8" ht="18" customHeight="1">
      <c r="B9" s="572"/>
      <c r="C9" s="572"/>
      <c r="D9" s="572"/>
      <c r="E9" s="572"/>
      <c r="F9" s="572"/>
      <c r="G9" s="572"/>
      <c r="H9" s="572"/>
    </row>
    <row r="10" spans="1:8" ht="18" customHeight="1">
      <c r="A10" s="571" t="s">
        <v>314</v>
      </c>
      <c r="B10" s="571" t="s">
        <v>338</v>
      </c>
    </row>
    <row r="11" spans="1:8" ht="18" customHeight="1">
      <c r="B11" s="575" t="s">
        <v>337</v>
      </c>
      <c r="C11" s="576"/>
      <c r="D11" s="576"/>
      <c r="E11" s="576"/>
      <c r="F11" s="576"/>
      <c r="G11" s="576"/>
      <c r="H11" s="576"/>
    </row>
    <row r="12" spans="1:8" ht="18" customHeight="1">
      <c r="B12" s="576"/>
      <c r="C12" s="576"/>
      <c r="D12" s="576"/>
      <c r="E12" s="576"/>
      <c r="F12" s="576"/>
      <c r="G12" s="576"/>
      <c r="H12" s="576"/>
    </row>
    <row r="13" spans="1:8" ht="18" customHeight="1">
      <c r="A13" s="571" t="s">
        <v>314</v>
      </c>
      <c r="B13" s="571" t="s">
        <v>336</v>
      </c>
    </row>
    <row r="14" spans="1:8" ht="18" customHeight="1">
      <c r="B14" s="575" t="s">
        <v>335</v>
      </c>
      <c r="C14" s="576"/>
      <c r="D14" s="576"/>
      <c r="E14" s="576"/>
      <c r="F14" s="576"/>
      <c r="G14" s="576"/>
      <c r="H14" s="576"/>
    </row>
    <row r="15" spans="1:8" ht="18" customHeight="1">
      <c r="B15" s="576"/>
      <c r="C15" s="576"/>
      <c r="D15" s="576"/>
      <c r="E15" s="576"/>
      <c r="F15" s="576"/>
      <c r="G15" s="576"/>
      <c r="H15" s="576"/>
    </row>
    <row r="16" spans="1:8" ht="18" customHeight="1">
      <c r="A16" s="571" t="s">
        <v>314</v>
      </c>
      <c r="B16" s="571" t="s">
        <v>334</v>
      </c>
    </row>
    <row r="17" spans="1:8" ht="18" customHeight="1">
      <c r="B17" s="575" t="s">
        <v>333</v>
      </c>
      <c r="C17" s="575"/>
      <c r="D17" s="575"/>
      <c r="E17" s="575"/>
      <c r="F17" s="575"/>
      <c r="G17" s="575"/>
      <c r="H17" s="575"/>
    </row>
    <row r="18" spans="1:8" ht="18" customHeight="1">
      <c r="B18" s="575"/>
      <c r="C18" s="575"/>
      <c r="D18" s="575"/>
      <c r="E18" s="575"/>
      <c r="F18" s="575"/>
      <c r="G18" s="575"/>
      <c r="H18" s="575"/>
    </row>
    <row r="19" spans="1:8" ht="18" customHeight="1">
      <c r="B19" s="575"/>
      <c r="C19" s="575"/>
      <c r="D19" s="575"/>
      <c r="E19" s="575"/>
      <c r="F19" s="575"/>
      <c r="G19" s="575"/>
      <c r="H19" s="575"/>
    </row>
    <row r="20" spans="1:8" ht="18" customHeight="1">
      <c r="A20" s="571" t="s">
        <v>314</v>
      </c>
      <c r="B20" s="574" t="s">
        <v>332</v>
      </c>
      <c r="C20" s="574"/>
      <c r="D20" s="574"/>
      <c r="E20" s="574"/>
      <c r="F20" s="574"/>
      <c r="G20" s="574"/>
      <c r="H20" s="574"/>
    </row>
    <row r="21" spans="1:8" ht="18" customHeight="1">
      <c r="B21" s="573" t="s">
        <v>331</v>
      </c>
      <c r="C21" s="572"/>
      <c r="D21" s="572"/>
      <c r="E21" s="572"/>
      <c r="F21" s="572"/>
      <c r="G21" s="572"/>
      <c r="H21" s="572"/>
    </row>
    <row r="22" spans="1:8" ht="18" customHeight="1">
      <c r="B22" s="572"/>
      <c r="C22" s="572"/>
      <c r="D22" s="572"/>
      <c r="E22" s="572"/>
      <c r="F22" s="572"/>
      <c r="G22" s="572"/>
      <c r="H22" s="572"/>
    </row>
    <row r="23" spans="1:8" ht="18" customHeight="1">
      <c r="A23" s="571" t="s">
        <v>314</v>
      </c>
      <c r="B23" s="574" t="s">
        <v>330</v>
      </c>
      <c r="C23" s="574"/>
      <c r="D23" s="574"/>
      <c r="E23" s="574"/>
      <c r="F23" s="574"/>
      <c r="G23" s="574"/>
      <c r="H23" s="574"/>
    </row>
    <row r="24" spans="1:8" ht="18" customHeight="1">
      <c r="B24" s="573" t="s">
        <v>329</v>
      </c>
      <c r="C24" s="573"/>
      <c r="D24" s="573"/>
      <c r="E24" s="573"/>
      <c r="F24" s="573"/>
      <c r="G24" s="573"/>
      <c r="H24" s="573"/>
    </row>
    <row r="25" spans="1:8" ht="18" customHeight="1">
      <c r="B25" s="573"/>
      <c r="C25" s="573"/>
      <c r="D25" s="573"/>
      <c r="E25" s="573"/>
      <c r="F25" s="573"/>
      <c r="G25" s="573"/>
      <c r="H25" s="573"/>
    </row>
    <row r="26" spans="1:8" ht="12.75" customHeight="1">
      <c r="B26" s="573"/>
      <c r="C26" s="573"/>
      <c r="D26" s="573"/>
      <c r="E26" s="573"/>
      <c r="F26" s="573"/>
      <c r="G26" s="573"/>
      <c r="H26" s="573"/>
    </row>
    <row r="27" spans="1:8" ht="18" customHeight="1">
      <c r="A27" s="571" t="s">
        <v>314</v>
      </c>
      <c r="B27" s="574" t="s">
        <v>328</v>
      </c>
      <c r="C27" s="574"/>
      <c r="D27" s="574"/>
      <c r="E27" s="574"/>
      <c r="F27" s="574"/>
      <c r="G27" s="574"/>
      <c r="H27" s="574"/>
    </row>
    <row r="28" spans="1:8" ht="18" customHeight="1">
      <c r="B28" s="573" t="s">
        <v>327</v>
      </c>
      <c r="C28" s="573"/>
      <c r="D28" s="573"/>
      <c r="E28" s="573"/>
      <c r="F28" s="573"/>
      <c r="G28" s="573"/>
      <c r="H28" s="573"/>
    </row>
    <row r="29" spans="1:8" ht="18" customHeight="1">
      <c r="B29" s="573"/>
      <c r="C29" s="573"/>
      <c r="D29" s="573"/>
      <c r="E29" s="573"/>
      <c r="F29" s="573"/>
      <c r="G29" s="573"/>
      <c r="H29" s="573"/>
    </row>
    <row r="30" spans="1:8" ht="12" customHeight="1">
      <c r="B30" s="573"/>
      <c r="C30" s="573"/>
      <c r="D30" s="573"/>
      <c r="E30" s="573"/>
      <c r="F30" s="573"/>
      <c r="G30" s="573"/>
      <c r="H30" s="573"/>
    </row>
    <row r="31" spans="1:8" ht="18" customHeight="1">
      <c r="A31" s="571" t="s">
        <v>314</v>
      </c>
      <c r="B31" s="571" t="s">
        <v>326</v>
      </c>
    </row>
    <row r="32" spans="1:8" ht="18" customHeight="1">
      <c r="B32" s="573" t="s">
        <v>325</v>
      </c>
      <c r="C32" s="572"/>
      <c r="D32" s="572"/>
      <c r="E32" s="572"/>
      <c r="F32" s="572"/>
      <c r="G32" s="572"/>
      <c r="H32" s="572"/>
    </row>
    <row r="33" spans="1:8" ht="18" customHeight="1">
      <c r="B33" s="572"/>
      <c r="C33" s="572"/>
      <c r="D33" s="572"/>
      <c r="E33" s="572"/>
      <c r="F33" s="572"/>
      <c r="G33" s="572"/>
      <c r="H33" s="572"/>
    </row>
    <row r="34" spans="1:8" ht="18" customHeight="1">
      <c r="A34" s="571" t="s">
        <v>314</v>
      </c>
      <c r="B34" s="571" t="s">
        <v>324</v>
      </c>
    </row>
    <row r="35" spans="1:8" ht="18" customHeight="1">
      <c r="B35" s="571" t="s">
        <v>323</v>
      </c>
    </row>
    <row r="36" spans="1:8" ht="18" customHeight="1">
      <c r="A36" s="571" t="s">
        <v>314</v>
      </c>
      <c r="B36" s="571" t="s">
        <v>322</v>
      </c>
    </row>
    <row r="37" spans="1:8" ht="18" customHeight="1">
      <c r="B37" s="573" t="s">
        <v>321</v>
      </c>
      <c r="C37" s="572"/>
      <c r="D37" s="572"/>
      <c r="E37" s="572"/>
      <c r="F37" s="572"/>
      <c r="G37" s="572"/>
      <c r="H37" s="572"/>
    </row>
    <row r="38" spans="1:8" ht="18" customHeight="1">
      <c r="B38" s="572"/>
      <c r="C38" s="572"/>
      <c r="D38" s="572"/>
      <c r="E38" s="572"/>
      <c r="F38" s="572"/>
      <c r="G38" s="572"/>
      <c r="H38" s="572"/>
    </row>
    <row r="39" spans="1:8" ht="18" customHeight="1">
      <c r="A39" s="571" t="s">
        <v>314</v>
      </c>
      <c r="B39" s="571" t="s">
        <v>320</v>
      </c>
    </row>
    <row r="40" spans="1:8" ht="18" customHeight="1">
      <c r="B40" s="573" t="s">
        <v>319</v>
      </c>
      <c r="C40" s="572"/>
      <c r="D40" s="572"/>
      <c r="E40" s="572"/>
      <c r="F40" s="572"/>
      <c r="G40" s="572"/>
      <c r="H40" s="572"/>
    </row>
    <row r="41" spans="1:8" ht="18" customHeight="1">
      <c r="B41" s="572"/>
      <c r="C41" s="572"/>
      <c r="D41" s="572"/>
      <c r="E41" s="572"/>
      <c r="F41" s="572"/>
      <c r="G41" s="572"/>
      <c r="H41" s="572"/>
    </row>
    <row r="42" spans="1:8" ht="18" customHeight="1">
      <c r="A42" s="571" t="s">
        <v>314</v>
      </c>
      <c r="B42" s="571" t="s">
        <v>318</v>
      </c>
    </row>
    <row r="43" spans="1:8" ht="18" customHeight="1">
      <c r="B43" s="573" t="s">
        <v>317</v>
      </c>
      <c r="C43" s="572"/>
      <c r="D43" s="572"/>
      <c r="E43" s="572"/>
      <c r="F43" s="572"/>
      <c r="G43" s="572"/>
      <c r="H43" s="572"/>
    </row>
    <row r="44" spans="1:8" ht="18" customHeight="1">
      <c r="B44" s="572"/>
      <c r="C44" s="572"/>
      <c r="D44" s="572"/>
      <c r="E44" s="572"/>
      <c r="F44" s="572"/>
      <c r="G44" s="572"/>
      <c r="H44" s="572"/>
    </row>
    <row r="45" spans="1:8" ht="18" customHeight="1">
      <c r="A45" s="571" t="s">
        <v>314</v>
      </c>
      <c r="B45" s="571" t="s">
        <v>316</v>
      </c>
    </row>
    <row r="46" spans="1:8" ht="18" customHeight="1">
      <c r="B46" s="573" t="s">
        <v>315</v>
      </c>
      <c r="C46" s="572"/>
      <c r="D46" s="572"/>
      <c r="E46" s="572"/>
      <c r="F46" s="572"/>
      <c r="G46" s="572"/>
      <c r="H46" s="572"/>
    </row>
    <row r="47" spans="1:8" ht="20.25" customHeight="1">
      <c r="B47" s="572"/>
      <c r="C47" s="572"/>
      <c r="D47" s="572"/>
      <c r="E47" s="572"/>
      <c r="F47" s="572"/>
      <c r="G47" s="572"/>
      <c r="H47" s="572"/>
    </row>
    <row r="48" spans="1:8" ht="18" customHeight="1">
      <c r="A48" s="571" t="s">
        <v>314</v>
      </c>
      <c r="B48" s="571" t="s">
        <v>313</v>
      </c>
    </row>
    <row r="49" spans="2:2" ht="18" customHeight="1">
      <c r="B49" s="571" t="s">
        <v>312</v>
      </c>
    </row>
  </sheetData>
  <mergeCells count="17">
    <mergeCell ref="B46:H47"/>
    <mergeCell ref="B24:H26"/>
    <mergeCell ref="B27:H27"/>
    <mergeCell ref="B32:H33"/>
    <mergeCell ref="B37:H38"/>
    <mergeCell ref="B40:H41"/>
    <mergeCell ref="B43:H44"/>
    <mergeCell ref="B28:H30"/>
    <mergeCell ref="A1:H1"/>
    <mergeCell ref="B5:H6"/>
    <mergeCell ref="B8:H9"/>
    <mergeCell ref="B11:H12"/>
    <mergeCell ref="B14:H15"/>
    <mergeCell ref="B17:H19"/>
    <mergeCell ref="B20:H20"/>
    <mergeCell ref="B21:H22"/>
    <mergeCell ref="B23:H23"/>
  </mergeCells>
  <phoneticPr fontId="2"/>
  <printOptions horizontalCentered="1"/>
  <pageMargins left="0.70866141732283472" right="0.31496062992125984" top="0.74803149606299213" bottom="0.74803149606299213" header="0" footer="0"/>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K48"/>
  <sheetViews>
    <sheetView showGridLines="0" topLeftCell="A22" workbookViewId="0">
      <selection activeCell="AK10" sqref="AK10"/>
    </sheetView>
  </sheetViews>
  <sheetFormatPr defaultRowHeight="17.25"/>
  <cols>
    <col min="1" max="1" width="12" style="127" customWidth="1"/>
    <col min="2" max="36" width="2.5" style="127" customWidth="1"/>
    <col min="37" max="37" width="10.19921875" style="127" bestFit="1" customWidth="1"/>
    <col min="38" max="16384" width="8.796875" style="127"/>
  </cols>
  <sheetData>
    <row r="1" spans="1:37" ht="22.5" customHeight="1" thickBot="1">
      <c r="A1" s="261" t="s">
        <v>200</v>
      </c>
      <c r="B1" s="261"/>
      <c r="C1" s="261"/>
      <c r="D1" s="261"/>
      <c r="E1" s="261"/>
      <c r="F1" s="261"/>
      <c r="G1" s="261"/>
      <c r="H1" s="261"/>
      <c r="I1" s="261"/>
      <c r="J1" s="261"/>
      <c r="K1" s="261"/>
      <c r="L1" s="261"/>
      <c r="M1" s="261"/>
      <c r="N1" s="261"/>
      <c r="O1" s="261"/>
      <c r="P1" s="261"/>
      <c r="Q1" s="261"/>
      <c r="R1" s="261"/>
      <c r="S1" s="261"/>
      <c r="T1" s="261"/>
      <c r="U1" s="261"/>
      <c r="V1" s="261"/>
      <c r="W1" s="132"/>
      <c r="X1" s="132"/>
      <c r="Y1" s="132"/>
      <c r="Z1" s="259" t="s">
        <v>199</v>
      </c>
      <c r="AA1" s="259"/>
      <c r="AB1" s="259"/>
      <c r="AC1" s="259"/>
      <c r="AD1" s="259"/>
      <c r="AE1" s="259"/>
      <c r="AF1" s="259"/>
      <c r="AG1" s="259"/>
      <c r="AH1" s="259"/>
      <c r="AI1" s="259"/>
      <c r="AJ1" s="259"/>
    </row>
    <row r="2" spans="1:37" ht="20.25" customHeight="1">
      <c r="A2" s="4"/>
      <c r="B2" s="246" t="s">
        <v>3</v>
      </c>
      <c r="C2" s="247"/>
      <c r="D2" s="247"/>
      <c r="E2" s="247"/>
      <c r="F2" s="247"/>
      <c r="G2" s="247"/>
      <c r="H2" s="275"/>
      <c r="I2" s="224" t="s">
        <v>4</v>
      </c>
      <c r="J2" s="225"/>
      <c r="K2" s="225"/>
      <c r="L2" s="225"/>
      <c r="M2" s="225"/>
      <c r="N2" s="225"/>
      <c r="O2" s="225"/>
      <c r="P2" s="225"/>
      <c r="Q2" s="225"/>
      <c r="R2" s="225"/>
      <c r="S2" s="225"/>
      <c r="T2" s="225"/>
      <c r="U2" s="225"/>
      <c r="V2" s="226"/>
      <c r="W2" s="246" t="s">
        <v>7</v>
      </c>
      <c r="X2" s="247"/>
      <c r="Y2" s="247"/>
      <c r="Z2" s="247"/>
      <c r="AA2" s="247"/>
      <c r="AB2" s="247"/>
      <c r="AC2" s="247"/>
      <c r="AD2" s="247"/>
      <c r="AE2" s="247"/>
      <c r="AF2" s="247"/>
      <c r="AG2" s="247"/>
      <c r="AH2" s="247"/>
      <c r="AI2" s="247"/>
      <c r="AJ2" s="247"/>
    </row>
    <row r="3" spans="1:37" ht="20.25" customHeight="1">
      <c r="A3" s="5"/>
      <c r="B3" s="248"/>
      <c r="C3" s="249"/>
      <c r="D3" s="249"/>
      <c r="E3" s="249"/>
      <c r="F3" s="249"/>
      <c r="G3" s="249"/>
      <c r="H3" s="276"/>
      <c r="I3" s="262" t="s">
        <v>5</v>
      </c>
      <c r="J3" s="263"/>
      <c r="K3" s="263"/>
      <c r="L3" s="263"/>
      <c r="M3" s="263"/>
      <c r="N3" s="263"/>
      <c r="O3" s="264"/>
      <c r="P3" s="262" t="s">
        <v>6</v>
      </c>
      <c r="Q3" s="263"/>
      <c r="R3" s="263"/>
      <c r="S3" s="263"/>
      <c r="T3" s="263"/>
      <c r="U3" s="263"/>
      <c r="V3" s="264"/>
      <c r="W3" s="262" t="s">
        <v>5</v>
      </c>
      <c r="X3" s="263"/>
      <c r="Y3" s="263"/>
      <c r="Z3" s="263"/>
      <c r="AA3" s="263"/>
      <c r="AB3" s="263"/>
      <c r="AC3" s="264"/>
      <c r="AD3" s="227" t="s">
        <v>6</v>
      </c>
      <c r="AE3" s="228"/>
      <c r="AF3" s="228"/>
      <c r="AG3" s="228"/>
      <c r="AH3" s="228"/>
      <c r="AI3" s="228"/>
      <c r="AJ3" s="228"/>
    </row>
    <row r="4" spans="1:37" ht="17.25" customHeight="1">
      <c r="A4" s="6" t="s">
        <v>0</v>
      </c>
      <c r="B4" s="277">
        <f>SUM(I4:P4)</f>
        <v>14069</v>
      </c>
      <c r="C4" s="265"/>
      <c r="D4" s="265"/>
      <c r="E4" s="265"/>
      <c r="F4" s="265"/>
      <c r="G4" s="265"/>
      <c r="H4" s="265"/>
      <c r="I4" s="265">
        <v>3613</v>
      </c>
      <c r="J4" s="265"/>
      <c r="K4" s="265"/>
      <c r="L4" s="265"/>
      <c r="M4" s="265"/>
      <c r="N4" s="265"/>
      <c r="O4" s="265"/>
      <c r="P4" s="265">
        <v>10456</v>
      </c>
      <c r="Q4" s="265"/>
      <c r="R4" s="265"/>
      <c r="S4" s="265"/>
      <c r="T4" s="265"/>
      <c r="U4" s="265"/>
      <c r="V4" s="265"/>
      <c r="W4" s="265">
        <v>13518</v>
      </c>
      <c r="X4" s="265"/>
      <c r="Y4" s="265"/>
      <c r="Z4" s="265"/>
      <c r="AA4" s="265"/>
      <c r="AB4" s="265"/>
      <c r="AC4" s="265"/>
      <c r="AD4" s="265">
        <f>B4-W4</f>
        <v>551</v>
      </c>
      <c r="AE4" s="265"/>
      <c r="AF4" s="265"/>
      <c r="AG4" s="265"/>
      <c r="AH4" s="265"/>
      <c r="AI4" s="265"/>
      <c r="AJ4" s="265"/>
    </row>
    <row r="5" spans="1:37" ht="17.25" customHeight="1">
      <c r="A5" s="205" t="s">
        <v>1</v>
      </c>
      <c r="B5" s="221">
        <f>SUM(I5:P5)</f>
        <v>13991</v>
      </c>
      <c r="C5" s="222"/>
      <c r="D5" s="222"/>
      <c r="E5" s="222"/>
      <c r="F5" s="222"/>
      <c r="G5" s="222"/>
      <c r="H5" s="222"/>
      <c r="I5" s="222">
        <v>1010</v>
      </c>
      <c r="J5" s="222"/>
      <c r="K5" s="222"/>
      <c r="L5" s="222"/>
      <c r="M5" s="222"/>
      <c r="N5" s="222"/>
      <c r="O5" s="222"/>
      <c r="P5" s="222">
        <v>12981</v>
      </c>
      <c r="Q5" s="222"/>
      <c r="R5" s="222"/>
      <c r="S5" s="222"/>
      <c r="T5" s="222"/>
      <c r="U5" s="222"/>
      <c r="V5" s="222"/>
      <c r="W5" s="222">
        <v>13320</v>
      </c>
      <c r="X5" s="222"/>
      <c r="Y5" s="222"/>
      <c r="Z5" s="222"/>
      <c r="AA5" s="222"/>
      <c r="AB5" s="222"/>
      <c r="AC5" s="222"/>
      <c r="AD5" s="222">
        <f>B5-W5</f>
        <v>671</v>
      </c>
      <c r="AE5" s="222"/>
      <c r="AF5" s="222"/>
      <c r="AG5" s="222"/>
      <c r="AH5" s="222"/>
      <c r="AI5" s="222"/>
      <c r="AJ5" s="222"/>
    </row>
    <row r="6" spans="1:37" ht="17.25" customHeight="1">
      <c r="A6" s="205" t="s">
        <v>2</v>
      </c>
      <c r="B6" s="221">
        <f>SUM(I6:P6)</f>
        <v>13615</v>
      </c>
      <c r="C6" s="222"/>
      <c r="D6" s="222"/>
      <c r="E6" s="222"/>
      <c r="F6" s="222"/>
      <c r="G6" s="222"/>
      <c r="H6" s="222"/>
      <c r="I6" s="222">
        <v>913</v>
      </c>
      <c r="J6" s="222"/>
      <c r="K6" s="222"/>
      <c r="L6" s="222"/>
      <c r="M6" s="222"/>
      <c r="N6" s="222"/>
      <c r="O6" s="222"/>
      <c r="P6" s="222">
        <v>12702</v>
      </c>
      <c r="Q6" s="222"/>
      <c r="R6" s="222"/>
      <c r="S6" s="222"/>
      <c r="T6" s="222"/>
      <c r="U6" s="222"/>
      <c r="V6" s="222"/>
      <c r="W6" s="222">
        <v>12906</v>
      </c>
      <c r="X6" s="222"/>
      <c r="Y6" s="222"/>
      <c r="Z6" s="222"/>
      <c r="AA6" s="222"/>
      <c r="AB6" s="222"/>
      <c r="AC6" s="222"/>
      <c r="AD6" s="222">
        <f>B6-W6</f>
        <v>709</v>
      </c>
      <c r="AE6" s="222"/>
      <c r="AF6" s="222"/>
      <c r="AG6" s="222"/>
      <c r="AH6" s="222"/>
      <c r="AI6" s="222"/>
      <c r="AJ6" s="222"/>
    </row>
    <row r="7" spans="1:37" s="1" customFormat="1" ht="17.25" customHeight="1">
      <c r="A7" s="205" t="s">
        <v>27</v>
      </c>
      <c r="B7" s="221">
        <f>SUM(I7:P7)</f>
        <v>13423</v>
      </c>
      <c r="C7" s="222"/>
      <c r="D7" s="222"/>
      <c r="E7" s="222"/>
      <c r="F7" s="222"/>
      <c r="G7" s="222"/>
      <c r="H7" s="222"/>
      <c r="I7" s="222">
        <v>548</v>
      </c>
      <c r="J7" s="222"/>
      <c r="K7" s="222"/>
      <c r="L7" s="222"/>
      <c r="M7" s="222"/>
      <c r="N7" s="222"/>
      <c r="O7" s="222"/>
      <c r="P7" s="222">
        <v>12875</v>
      </c>
      <c r="Q7" s="222"/>
      <c r="R7" s="222"/>
      <c r="S7" s="222"/>
      <c r="T7" s="222"/>
      <c r="U7" s="222"/>
      <c r="V7" s="222"/>
      <c r="W7" s="222">
        <v>12774</v>
      </c>
      <c r="X7" s="222"/>
      <c r="Y7" s="222"/>
      <c r="Z7" s="222"/>
      <c r="AA7" s="222"/>
      <c r="AB7" s="222"/>
      <c r="AC7" s="222"/>
      <c r="AD7" s="222">
        <v>679</v>
      </c>
      <c r="AE7" s="222"/>
      <c r="AF7" s="222"/>
      <c r="AG7" s="222"/>
      <c r="AH7" s="222"/>
      <c r="AI7" s="222"/>
      <c r="AJ7" s="222"/>
      <c r="AK7" s="127"/>
    </row>
    <row r="8" spans="1:37" s="1" customFormat="1" ht="17.25" customHeight="1">
      <c r="A8" s="205" t="s">
        <v>198</v>
      </c>
      <c r="B8" s="7"/>
      <c r="C8" s="8"/>
      <c r="D8" s="8"/>
      <c r="E8" s="8"/>
      <c r="F8" s="222">
        <v>14495</v>
      </c>
      <c r="G8" s="222"/>
      <c r="H8" s="222"/>
      <c r="I8" s="8"/>
      <c r="J8" s="8"/>
      <c r="K8" s="8"/>
      <c r="L8" s="8"/>
      <c r="M8" s="8"/>
      <c r="N8" s="222">
        <v>628</v>
      </c>
      <c r="O8" s="222"/>
      <c r="P8" s="8"/>
      <c r="Q8" s="8"/>
      <c r="R8" s="8"/>
      <c r="S8" s="8"/>
      <c r="T8" s="222">
        <v>13867</v>
      </c>
      <c r="U8" s="222"/>
      <c r="V8" s="222"/>
      <c r="W8" s="8"/>
      <c r="X8" s="8"/>
      <c r="Y8" s="8"/>
      <c r="Z8" s="8"/>
      <c r="AA8" s="222">
        <v>13307</v>
      </c>
      <c r="AB8" s="222"/>
      <c r="AC8" s="222"/>
      <c r="AD8" s="8"/>
      <c r="AE8" s="222">
        <v>1188</v>
      </c>
      <c r="AF8" s="269"/>
      <c r="AG8" s="269"/>
      <c r="AH8" s="269"/>
      <c r="AI8" s="269"/>
      <c r="AJ8" s="269"/>
      <c r="AK8" s="127"/>
    </row>
    <row r="9" spans="1:37" s="1" customFormat="1" ht="17.25" customHeight="1">
      <c r="A9" s="205" t="s">
        <v>149</v>
      </c>
      <c r="B9" s="7"/>
      <c r="C9" s="8"/>
      <c r="D9" s="8"/>
      <c r="E9" s="8"/>
      <c r="F9" s="222">
        <v>15326</v>
      </c>
      <c r="G9" s="222"/>
      <c r="H9" s="222"/>
      <c r="I9" s="8"/>
      <c r="J9" s="8"/>
      <c r="K9" s="8"/>
      <c r="L9" s="8"/>
      <c r="M9" s="8"/>
      <c r="N9" s="222">
        <v>86</v>
      </c>
      <c r="O9" s="222"/>
      <c r="P9" s="8"/>
      <c r="Q9" s="8"/>
      <c r="R9" s="8"/>
      <c r="S9" s="8"/>
      <c r="T9" s="222">
        <v>15240</v>
      </c>
      <c r="U9" s="222"/>
      <c r="V9" s="222"/>
      <c r="W9" s="8"/>
      <c r="X9" s="8"/>
      <c r="Y9" s="8"/>
      <c r="Z9" s="8"/>
      <c r="AA9" s="222">
        <v>13864</v>
      </c>
      <c r="AB9" s="222"/>
      <c r="AC9" s="222"/>
      <c r="AD9" s="8"/>
      <c r="AE9" s="222">
        <v>1462</v>
      </c>
      <c r="AF9" s="269"/>
      <c r="AG9" s="269"/>
      <c r="AH9" s="269"/>
      <c r="AI9" s="269"/>
      <c r="AJ9" s="269"/>
      <c r="AK9" s="127"/>
    </row>
    <row r="10" spans="1:37" s="1" customFormat="1" ht="17.25" customHeight="1">
      <c r="A10" s="205" t="s">
        <v>150</v>
      </c>
      <c r="B10" s="7"/>
      <c r="C10" s="8"/>
      <c r="D10" s="8"/>
      <c r="E10" s="8"/>
      <c r="F10" s="222">
        <v>15488</v>
      </c>
      <c r="G10" s="222"/>
      <c r="H10" s="222"/>
      <c r="I10" s="8"/>
      <c r="J10" s="8"/>
      <c r="K10" s="8"/>
      <c r="L10" s="8"/>
      <c r="M10" s="8"/>
      <c r="N10" s="222">
        <v>59</v>
      </c>
      <c r="O10" s="222"/>
      <c r="P10" s="8"/>
      <c r="Q10" s="8"/>
      <c r="R10" s="8"/>
      <c r="S10" s="8"/>
      <c r="T10" s="222">
        <v>15429</v>
      </c>
      <c r="U10" s="222"/>
      <c r="V10" s="222"/>
      <c r="W10" s="8"/>
      <c r="X10" s="8"/>
      <c r="Y10" s="8"/>
      <c r="Z10" s="8"/>
      <c r="AA10" s="222">
        <v>14116</v>
      </c>
      <c r="AB10" s="222"/>
      <c r="AC10" s="222"/>
      <c r="AD10" s="8"/>
      <c r="AE10" s="222">
        <v>1372</v>
      </c>
      <c r="AF10" s="269"/>
      <c r="AG10" s="269"/>
      <c r="AH10" s="269"/>
      <c r="AI10" s="269"/>
      <c r="AJ10" s="269"/>
      <c r="AK10" s="8"/>
    </row>
    <row r="11" spans="1:37" s="1" customFormat="1" ht="7.5" customHeight="1">
      <c r="A11" s="9"/>
      <c r="B11" s="252">
        <v>15672</v>
      </c>
      <c r="C11" s="253"/>
      <c r="D11" s="253"/>
      <c r="E11" s="253"/>
      <c r="F11" s="253"/>
      <c r="G11" s="253"/>
      <c r="H11" s="253"/>
      <c r="I11" s="253">
        <v>54</v>
      </c>
      <c r="J11" s="253"/>
      <c r="K11" s="253"/>
      <c r="L11" s="253"/>
      <c r="M11" s="253"/>
      <c r="N11" s="253"/>
      <c r="O11" s="253"/>
      <c r="P11" s="253">
        <v>15618</v>
      </c>
      <c r="Q11" s="253"/>
      <c r="R11" s="253"/>
      <c r="S11" s="253"/>
      <c r="T11" s="253"/>
      <c r="U11" s="253"/>
      <c r="V11" s="253"/>
      <c r="W11" s="253">
        <v>13055</v>
      </c>
      <c r="X11" s="253"/>
      <c r="Y11" s="253"/>
      <c r="Z11" s="253"/>
      <c r="AA11" s="253"/>
      <c r="AB11" s="253"/>
      <c r="AC11" s="253"/>
      <c r="AD11" s="253">
        <v>2617</v>
      </c>
      <c r="AE11" s="253"/>
      <c r="AF11" s="253"/>
      <c r="AG11" s="253"/>
      <c r="AH11" s="253"/>
      <c r="AI11" s="253"/>
      <c r="AJ11" s="253"/>
      <c r="AK11" s="127"/>
    </row>
    <row r="12" spans="1:37" s="1" customFormat="1" ht="16.5" customHeight="1" thickBot="1">
      <c r="A12" s="10" t="s">
        <v>197</v>
      </c>
      <c r="B12" s="270"/>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127"/>
    </row>
    <row r="13" spans="1:37" ht="15" customHeight="1">
      <c r="A13" s="129"/>
      <c r="B13" s="129"/>
      <c r="C13" s="129"/>
      <c r="D13" s="129"/>
      <c r="E13" s="129"/>
      <c r="F13" s="129"/>
      <c r="G13" s="129"/>
      <c r="H13" s="129"/>
      <c r="I13" s="131"/>
      <c r="J13" s="131"/>
      <c r="K13" s="131"/>
      <c r="L13" s="131"/>
      <c r="M13" s="131"/>
      <c r="N13" s="131"/>
      <c r="O13" s="131"/>
      <c r="P13" s="131"/>
      <c r="Q13" s="131"/>
      <c r="R13" s="131"/>
      <c r="S13" s="131"/>
      <c r="T13" s="131"/>
      <c r="U13" s="131"/>
      <c r="V13" s="131"/>
      <c r="W13" s="131"/>
      <c r="X13" s="131"/>
      <c r="Y13" s="131"/>
      <c r="Z13" s="260"/>
      <c r="AA13" s="260"/>
      <c r="AB13" s="260"/>
      <c r="AC13" s="260"/>
      <c r="AD13" s="260"/>
      <c r="AE13" s="260"/>
      <c r="AF13" s="260"/>
      <c r="AG13" s="260"/>
      <c r="AH13" s="260"/>
      <c r="AI13" s="260"/>
      <c r="AJ13" s="260"/>
    </row>
    <row r="14" spans="1:37" ht="22.5" customHeight="1" thickBot="1">
      <c r="A14" s="220" t="s">
        <v>196</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59" t="s">
        <v>195</v>
      </c>
      <c r="AF14" s="259"/>
      <c r="AG14" s="259"/>
      <c r="AH14" s="259"/>
      <c r="AI14" s="259"/>
      <c r="AJ14" s="259"/>
    </row>
    <row r="15" spans="1:37">
      <c r="A15" s="4"/>
      <c r="B15" s="256" t="s">
        <v>3</v>
      </c>
      <c r="C15" s="256"/>
      <c r="D15" s="256"/>
      <c r="E15" s="256"/>
      <c r="F15" s="256"/>
      <c r="G15" s="256"/>
      <c r="H15" s="256"/>
      <c r="I15" s="266" t="s">
        <v>8</v>
      </c>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7"/>
    </row>
    <row r="16" spans="1:37" s="151" customFormat="1" ht="19.5" customHeight="1">
      <c r="A16" s="11"/>
      <c r="B16" s="257"/>
      <c r="C16" s="257"/>
      <c r="D16" s="257"/>
      <c r="E16" s="257"/>
      <c r="F16" s="257"/>
      <c r="G16" s="257"/>
      <c r="H16" s="257"/>
      <c r="I16" s="257" t="s">
        <v>9</v>
      </c>
      <c r="J16" s="257"/>
      <c r="K16" s="257"/>
      <c r="L16" s="257"/>
      <c r="M16" s="257"/>
      <c r="N16" s="257"/>
      <c r="O16" s="257"/>
      <c r="P16" s="257" t="s">
        <v>10</v>
      </c>
      <c r="Q16" s="257"/>
      <c r="R16" s="257"/>
      <c r="S16" s="257"/>
      <c r="T16" s="257"/>
      <c r="U16" s="257"/>
      <c r="V16" s="257"/>
      <c r="W16" s="257" t="s">
        <v>11</v>
      </c>
      <c r="X16" s="257"/>
      <c r="Y16" s="257"/>
      <c r="Z16" s="257"/>
      <c r="AA16" s="257"/>
      <c r="AB16" s="257"/>
      <c r="AC16" s="257"/>
      <c r="AD16" s="257" t="s">
        <v>12</v>
      </c>
      <c r="AE16" s="257"/>
      <c r="AF16" s="257"/>
      <c r="AG16" s="257"/>
      <c r="AH16" s="257"/>
      <c r="AI16" s="257"/>
      <c r="AJ16" s="248"/>
    </row>
    <row r="17" spans="1:37" s="1" customFormat="1" ht="21" customHeight="1">
      <c r="A17" s="12" t="s">
        <v>3</v>
      </c>
      <c r="B17" s="252">
        <v>15672</v>
      </c>
      <c r="C17" s="253"/>
      <c r="D17" s="253"/>
      <c r="E17" s="253"/>
      <c r="F17" s="253"/>
      <c r="G17" s="253"/>
      <c r="H17" s="254"/>
      <c r="I17" s="252">
        <v>13796</v>
      </c>
      <c r="J17" s="253"/>
      <c r="K17" s="253"/>
      <c r="L17" s="253"/>
      <c r="M17" s="253"/>
      <c r="N17" s="253"/>
      <c r="O17" s="254"/>
      <c r="P17" s="252">
        <v>1700</v>
      </c>
      <c r="Q17" s="253"/>
      <c r="R17" s="253"/>
      <c r="S17" s="253"/>
      <c r="T17" s="253"/>
      <c r="U17" s="253"/>
      <c r="V17" s="254"/>
      <c r="W17" s="252">
        <v>116</v>
      </c>
      <c r="X17" s="253"/>
      <c r="Y17" s="253"/>
      <c r="Z17" s="253"/>
      <c r="AA17" s="253"/>
      <c r="AB17" s="253"/>
      <c r="AC17" s="254"/>
      <c r="AD17" s="252">
        <v>60</v>
      </c>
      <c r="AE17" s="253"/>
      <c r="AF17" s="253"/>
      <c r="AG17" s="253"/>
      <c r="AH17" s="253"/>
      <c r="AI17" s="253"/>
      <c r="AJ17" s="253"/>
      <c r="AK17" s="2"/>
    </row>
    <row r="18" spans="1:37" ht="21" customHeight="1">
      <c r="A18" s="184" t="s">
        <v>13</v>
      </c>
      <c r="B18" s="242">
        <f>SUM(I18:AJ18)</f>
        <v>100</v>
      </c>
      <c r="C18" s="243"/>
      <c r="D18" s="243"/>
      <c r="E18" s="243"/>
      <c r="F18" s="243"/>
      <c r="G18" s="243"/>
      <c r="H18" s="255"/>
      <c r="I18" s="242">
        <f>ROUNDUP(I17/B17,3)*100</f>
        <v>88.1</v>
      </c>
      <c r="J18" s="243"/>
      <c r="K18" s="243"/>
      <c r="L18" s="243"/>
      <c r="M18" s="243"/>
      <c r="N18" s="243"/>
      <c r="O18" s="255"/>
      <c r="P18" s="242">
        <f>ROUND(P17/B17,3)*100</f>
        <v>10.8</v>
      </c>
      <c r="Q18" s="243"/>
      <c r="R18" s="243"/>
      <c r="S18" s="243"/>
      <c r="T18" s="243"/>
      <c r="U18" s="243"/>
      <c r="V18" s="255"/>
      <c r="W18" s="242">
        <f>ROUND(W17/B17,3)*100</f>
        <v>0.70000000000000007</v>
      </c>
      <c r="X18" s="243"/>
      <c r="Y18" s="243"/>
      <c r="Z18" s="243"/>
      <c r="AA18" s="243"/>
      <c r="AB18" s="243"/>
      <c r="AC18" s="255"/>
      <c r="AD18" s="242">
        <f>ROUND(AD17/B17,3)*100</f>
        <v>0.4</v>
      </c>
      <c r="AE18" s="243"/>
      <c r="AF18" s="243"/>
      <c r="AG18" s="243"/>
      <c r="AH18" s="243"/>
      <c r="AI18" s="243"/>
      <c r="AJ18" s="243"/>
      <c r="AK18" s="2"/>
    </row>
    <row r="19" spans="1:37" ht="21" customHeight="1">
      <c r="A19" s="184" t="s">
        <v>14</v>
      </c>
      <c r="B19" s="221">
        <v>3208</v>
      </c>
      <c r="C19" s="222"/>
      <c r="D19" s="222"/>
      <c r="E19" s="222"/>
      <c r="F19" s="222"/>
      <c r="G19" s="222"/>
      <c r="H19" s="223"/>
      <c r="I19" s="221">
        <v>2963</v>
      </c>
      <c r="J19" s="222"/>
      <c r="K19" s="222"/>
      <c r="L19" s="222"/>
      <c r="M19" s="222"/>
      <c r="N19" s="222"/>
      <c r="O19" s="223"/>
      <c r="P19" s="221">
        <v>212</v>
      </c>
      <c r="Q19" s="222"/>
      <c r="R19" s="222"/>
      <c r="S19" s="222"/>
      <c r="T19" s="222"/>
      <c r="U19" s="222"/>
      <c r="V19" s="223"/>
      <c r="W19" s="221">
        <v>21</v>
      </c>
      <c r="X19" s="222"/>
      <c r="Y19" s="222"/>
      <c r="Z19" s="222"/>
      <c r="AA19" s="222"/>
      <c r="AB19" s="222"/>
      <c r="AC19" s="223"/>
      <c r="AD19" s="221">
        <v>12</v>
      </c>
      <c r="AE19" s="222"/>
      <c r="AF19" s="222"/>
      <c r="AG19" s="222"/>
      <c r="AH19" s="222"/>
      <c r="AI19" s="222"/>
      <c r="AJ19" s="222"/>
      <c r="AK19" s="2"/>
    </row>
    <row r="20" spans="1:37" ht="21" customHeight="1">
      <c r="A20" s="184" t="s">
        <v>15</v>
      </c>
      <c r="B20" s="221">
        <v>2742</v>
      </c>
      <c r="C20" s="222"/>
      <c r="D20" s="222"/>
      <c r="E20" s="222"/>
      <c r="F20" s="222"/>
      <c r="G20" s="222"/>
      <c r="H20" s="223"/>
      <c r="I20" s="221">
        <v>2423</v>
      </c>
      <c r="J20" s="222"/>
      <c r="K20" s="222"/>
      <c r="L20" s="222"/>
      <c r="M20" s="222"/>
      <c r="N20" s="222"/>
      <c r="O20" s="223"/>
      <c r="P20" s="221">
        <v>283</v>
      </c>
      <c r="Q20" s="222"/>
      <c r="R20" s="222"/>
      <c r="S20" s="222"/>
      <c r="T20" s="222"/>
      <c r="U20" s="222"/>
      <c r="V20" s="223"/>
      <c r="W20" s="221">
        <v>26</v>
      </c>
      <c r="X20" s="222"/>
      <c r="Y20" s="222"/>
      <c r="Z20" s="222"/>
      <c r="AA20" s="222"/>
      <c r="AB20" s="222"/>
      <c r="AC20" s="223"/>
      <c r="AD20" s="221">
        <v>10</v>
      </c>
      <c r="AE20" s="222"/>
      <c r="AF20" s="222"/>
      <c r="AG20" s="222"/>
      <c r="AH20" s="222"/>
      <c r="AI20" s="222"/>
      <c r="AJ20" s="222"/>
      <c r="AK20" s="2"/>
    </row>
    <row r="21" spans="1:37" ht="21" customHeight="1">
      <c r="A21" s="184" t="s">
        <v>16</v>
      </c>
      <c r="B21" s="221">
        <v>1993</v>
      </c>
      <c r="C21" s="222"/>
      <c r="D21" s="222"/>
      <c r="E21" s="222"/>
      <c r="F21" s="222"/>
      <c r="G21" s="222"/>
      <c r="H21" s="223"/>
      <c r="I21" s="221">
        <v>1731</v>
      </c>
      <c r="J21" s="222"/>
      <c r="K21" s="222"/>
      <c r="L21" s="222"/>
      <c r="M21" s="222"/>
      <c r="N21" s="222"/>
      <c r="O21" s="223"/>
      <c r="P21" s="221">
        <v>239</v>
      </c>
      <c r="Q21" s="222"/>
      <c r="R21" s="222"/>
      <c r="S21" s="222"/>
      <c r="T21" s="222"/>
      <c r="U21" s="222"/>
      <c r="V21" s="223"/>
      <c r="W21" s="221">
        <v>15</v>
      </c>
      <c r="X21" s="222"/>
      <c r="Y21" s="222"/>
      <c r="Z21" s="222"/>
      <c r="AA21" s="222"/>
      <c r="AB21" s="222"/>
      <c r="AC21" s="223"/>
      <c r="AD21" s="221">
        <v>8</v>
      </c>
      <c r="AE21" s="222"/>
      <c r="AF21" s="222"/>
      <c r="AG21" s="222"/>
      <c r="AH21" s="222"/>
      <c r="AI21" s="222"/>
      <c r="AJ21" s="222"/>
      <c r="AK21" s="2"/>
    </row>
    <row r="22" spans="1:37" ht="21" customHeight="1">
      <c r="A22" s="184" t="s">
        <v>17</v>
      </c>
      <c r="B22" s="221">
        <v>2582</v>
      </c>
      <c r="C22" s="222"/>
      <c r="D22" s="222"/>
      <c r="E22" s="222"/>
      <c r="F22" s="222"/>
      <c r="G22" s="222"/>
      <c r="H22" s="223"/>
      <c r="I22" s="221">
        <v>2125</v>
      </c>
      <c r="J22" s="222"/>
      <c r="K22" s="222"/>
      <c r="L22" s="222"/>
      <c r="M22" s="222"/>
      <c r="N22" s="222"/>
      <c r="O22" s="223"/>
      <c r="P22" s="221">
        <v>420</v>
      </c>
      <c r="Q22" s="222"/>
      <c r="R22" s="222"/>
      <c r="S22" s="222"/>
      <c r="T22" s="222"/>
      <c r="U22" s="222"/>
      <c r="V22" s="223"/>
      <c r="W22" s="221">
        <v>17</v>
      </c>
      <c r="X22" s="222"/>
      <c r="Y22" s="222"/>
      <c r="Z22" s="222"/>
      <c r="AA22" s="222"/>
      <c r="AB22" s="222"/>
      <c r="AC22" s="223"/>
      <c r="AD22" s="221">
        <v>20</v>
      </c>
      <c r="AE22" s="222"/>
      <c r="AF22" s="222"/>
      <c r="AG22" s="222"/>
      <c r="AH22" s="222"/>
      <c r="AI22" s="222"/>
      <c r="AJ22" s="222"/>
      <c r="AK22" s="2"/>
    </row>
    <row r="23" spans="1:37" ht="21" customHeight="1">
      <c r="A23" s="184" t="s">
        <v>18</v>
      </c>
      <c r="B23" s="221">
        <v>1094</v>
      </c>
      <c r="C23" s="222"/>
      <c r="D23" s="222"/>
      <c r="E23" s="222"/>
      <c r="F23" s="222"/>
      <c r="G23" s="222"/>
      <c r="H23" s="223"/>
      <c r="I23" s="221">
        <v>870</v>
      </c>
      <c r="J23" s="222"/>
      <c r="K23" s="222"/>
      <c r="L23" s="222"/>
      <c r="M23" s="222"/>
      <c r="N23" s="222"/>
      <c r="O23" s="223"/>
      <c r="P23" s="221">
        <v>211</v>
      </c>
      <c r="Q23" s="222"/>
      <c r="R23" s="222"/>
      <c r="S23" s="222"/>
      <c r="T23" s="222"/>
      <c r="U23" s="222"/>
      <c r="V23" s="223"/>
      <c r="W23" s="221">
        <v>12</v>
      </c>
      <c r="X23" s="222"/>
      <c r="Y23" s="222"/>
      <c r="Z23" s="222"/>
      <c r="AA23" s="222"/>
      <c r="AB23" s="222"/>
      <c r="AC23" s="223"/>
      <c r="AD23" s="221">
        <v>1</v>
      </c>
      <c r="AE23" s="222"/>
      <c r="AF23" s="222"/>
      <c r="AG23" s="222"/>
      <c r="AH23" s="222"/>
      <c r="AI23" s="222"/>
      <c r="AJ23" s="222"/>
      <c r="AK23" s="2"/>
    </row>
    <row r="24" spans="1:37" ht="21" customHeight="1">
      <c r="A24" s="184" t="s">
        <v>19</v>
      </c>
      <c r="B24" s="221">
        <v>1987</v>
      </c>
      <c r="C24" s="222"/>
      <c r="D24" s="222"/>
      <c r="E24" s="222"/>
      <c r="F24" s="222"/>
      <c r="G24" s="222"/>
      <c r="H24" s="223"/>
      <c r="I24" s="221">
        <v>1769</v>
      </c>
      <c r="J24" s="222"/>
      <c r="K24" s="222"/>
      <c r="L24" s="222"/>
      <c r="M24" s="222"/>
      <c r="N24" s="222"/>
      <c r="O24" s="223"/>
      <c r="P24" s="221">
        <v>194</v>
      </c>
      <c r="Q24" s="222"/>
      <c r="R24" s="222"/>
      <c r="S24" s="222"/>
      <c r="T24" s="222"/>
      <c r="U24" s="222"/>
      <c r="V24" s="223"/>
      <c r="W24" s="221">
        <v>17</v>
      </c>
      <c r="X24" s="222"/>
      <c r="Y24" s="222"/>
      <c r="Z24" s="222"/>
      <c r="AA24" s="222"/>
      <c r="AB24" s="222"/>
      <c r="AC24" s="223"/>
      <c r="AD24" s="221">
        <v>7</v>
      </c>
      <c r="AE24" s="222"/>
      <c r="AF24" s="222"/>
      <c r="AG24" s="222"/>
      <c r="AH24" s="222"/>
      <c r="AI24" s="222"/>
      <c r="AJ24" s="222"/>
      <c r="AK24" s="2"/>
    </row>
    <row r="25" spans="1:37" ht="21" customHeight="1" thickBot="1">
      <c r="A25" s="13" t="s">
        <v>20</v>
      </c>
      <c r="B25" s="235">
        <v>2066</v>
      </c>
      <c r="C25" s="236"/>
      <c r="D25" s="236"/>
      <c r="E25" s="236"/>
      <c r="F25" s="236"/>
      <c r="G25" s="236"/>
      <c r="H25" s="237"/>
      <c r="I25" s="235">
        <v>1915</v>
      </c>
      <c r="J25" s="236"/>
      <c r="K25" s="236"/>
      <c r="L25" s="236"/>
      <c r="M25" s="236"/>
      <c r="N25" s="236"/>
      <c r="O25" s="237"/>
      <c r="P25" s="235">
        <v>141</v>
      </c>
      <c r="Q25" s="236"/>
      <c r="R25" s="236"/>
      <c r="S25" s="236"/>
      <c r="T25" s="236"/>
      <c r="U25" s="236"/>
      <c r="V25" s="237"/>
      <c r="W25" s="235">
        <v>8</v>
      </c>
      <c r="X25" s="236"/>
      <c r="Y25" s="236"/>
      <c r="Z25" s="236"/>
      <c r="AA25" s="236"/>
      <c r="AB25" s="236"/>
      <c r="AC25" s="237"/>
      <c r="AD25" s="235">
        <v>2</v>
      </c>
      <c r="AE25" s="236"/>
      <c r="AF25" s="236"/>
      <c r="AG25" s="236"/>
      <c r="AH25" s="236"/>
      <c r="AI25" s="236"/>
      <c r="AJ25" s="236"/>
      <c r="AK25" s="2"/>
    </row>
    <row r="26" spans="1:37" ht="20.25" customHeight="1">
      <c r="A26" s="129"/>
      <c r="B26" s="129"/>
      <c r="C26" s="129"/>
      <c r="D26" s="129"/>
      <c r="E26" s="129"/>
      <c r="F26" s="129"/>
      <c r="G26" s="155"/>
      <c r="H26" s="129"/>
      <c r="I26" s="129"/>
      <c r="J26" s="129"/>
      <c r="K26" s="129"/>
      <c r="L26" s="129"/>
      <c r="M26" s="129"/>
      <c r="N26" s="129"/>
      <c r="O26" s="129"/>
      <c r="P26" s="129"/>
      <c r="Q26" s="129"/>
      <c r="R26" s="129"/>
      <c r="S26" s="129"/>
      <c r="T26" s="129"/>
      <c r="U26" s="129"/>
      <c r="V26" s="129"/>
      <c r="W26" s="131"/>
      <c r="X26" s="129"/>
      <c r="Y26" s="129"/>
      <c r="Z26" s="129"/>
      <c r="AA26" s="129"/>
      <c r="AB26" s="131"/>
      <c r="AC26" s="131"/>
      <c r="AD26" s="129"/>
      <c r="AE26" s="131"/>
      <c r="AF26" s="129"/>
      <c r="AG26" s="129"/>
      <c r="AH26" s="129"/>
      <c r="AI26" s="129"/>
      <c r="AJ26" s="128"/>
    </row>
    <row r="27" spans="1:37" ht="22.5" customHeight="1" thickBot="1">
      <c r="A27" s="220" t="s">
        <v>194</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128"/>
      <c r="AD27" s="128"/>
      <c r="AE27" s="219" t="str">
        <f>+AE14</f>
        <v>平成27年度</v>
      </c>
      <c r="AF27" s="219"/>
      <c r="AG27" s="219"/>
      <c r="AH27" s="219"/>
      <c r="AI27" s="219"/>
      <c r="AJ27" s="219"/>
    </row>
    <row r="28" spans="1:37" s="151" customFormat="1" ht="21.75" customHeight="1">
      <c r="A28" s="14" t="s">
        <v>3</v>
      </c>
      <c r="B28" s="225" t="s">
        <v>14</v>
      </c>
      <c r="C28" s="225"/>
      <c r="D28" s="225"/>
      <c r="E28" s="225"/>
      <c r="F28" s="225"/>
      <c r="G28" s="225" t="s">
        <v>15</v>
      </c>
      <c r="H28" s="225"/>
      <c r="I28" s="225"/>
      <c r="J28" s="225"/>
      <c r="K28" s="225"/>
      <c r="L28" s="225" t="s">
        <v>16</v>
      </c>
      <c r="M28" s="225"/>
      <c r="N28" s="225"/>
      <c r="O28" s="225"/>
      <c r="P28" s="225"/>
      <c r="Q28" s="225" t="s">
        <v>17</v>
      </c>
      <c r="R28" s="225"/>
      <c r="S28" s="225"/>
      <c r="T28" s="225"/>
      <c r="U28" s="225"/>
      <c r="V28" s="225" t="s">
        <v>18</v>
      </c>
      <c r="W28" s="225"/>
      <c r="X28" s="225"/>
      <c r="Y28" s="225"/>
      <c r="Z28" s="225"/>
      <c r="AA28" s="225" t="s">
        <v>19</v>
      </c>
      <c r="AB28" s="225"/>
      <c r="AC28" s="225"/>
      <c r="AD28" s="225"/>
      <c r="AE28" s="225"/>
      <c r="AF28" s="225" t="s">
        <v>20</v>
      </c>
      <c r="AG28" s="225"/>
      <c r="AH28" s="225"/>
      <c r="AI28" s="225"/>
      <c r="AJ28" s="225"/>
    </row>
    <row r="29" spans="1:37" ht="21.75" customHeight="1" thickBot="1">
      <c r="A29" s="15">
        <v>16019</v>
      </c>
      <c r="B29" s="258">
        <v>3307</v>
      </c>
      <c r="C29" s="258"/>
      <c r="D29" s="258"/>
      <c r="E29" s="258"/>
      <c r="F29" s="258"/>
      <c r="G29" s="258">
        <v>2795</v>
      </c>
      <c r="H29" s="258"/>
      <c r="I29" s="258"/>
      <c r="J29" s="258"/>
      <c r="K29" s="258"/>
      <c r="L29" s="258">
        <v>2017</v>
      </c>
      <c r="M29" s="258"/>
      <c r="N29" s="258"/>
      <c r="O29" s="258"/>
      <c r="P29" s="258"/>
      <c r="Q29" s="258">
        <v>2643</v>
      </c>
      <c r="R29" s="258"/>
      <c r="S29" s="258"/>
      <c r="T29" s="258"/>
      <c r="U29" s="258"/>
      <c r="V29" s="258">
        <v>1117</v>
      </c>
      <c r="W29" s="258"/>
      <c r="X29" s="258"/>
      <c r="Y29" s="258"/>
      <c r="Z29" s="258"/>
      <c r="AA29" s="258">
        <v>2029</v>
      </c>
      <c r="AB29" s="258"/>
      <c r="AC29" s="258"/>
      <c r="AD29" s="258"/>
      <c r="AE29" s="258"/>
      <c r="AF29" s="258">
        <v>2111</v>
      </c>
      <c r="AG29" s="258"/>
      <c r="AH29" s="258"/>
      <c r="AI29" s="258"/>
      <c r="AJ29" s="258"/>
      <c r="AK29" s="3"/>
    </row>
    <row r="30" spans="1:37" ht="20.25" customHeight="1">
      <c r="A30" s="129"/>
      <c r="B30" s="129"/>
      <c r="C30" s="129"/>
      <c r="D30" s="129"/>
      <c r="E30" s="129"/>
      <c r="F30" s="129"/>
      <c r="G30" s="129"/>
      <c r="H30" s="129"/>
      <c r="I30" s="129"/>
      <c r="J30" s="131"/>
      <c r="K30" s="131"/>
      <c r="L30" s="131"/>
      <c r="M30" s="129"/>
      <c r="N30" s="129"/>
      <c r="O30" s="129"/>
      <c r="P30" s="129"/>
      <c r="Q30" s="131"/>
      <c r="R30" s="129"/>
      <c r="S30" s="129"/>
      <c r="T30" s="129"/>
      <c r="U30" s="129"/>
      <c r="V30" s="131"/>
      <c r="W30" s="129"/>
      <c r="X30" s="129"/>
      <c r="Y30" s="131"/>
      <c r="Z30" s="129"/>
      <c r="AA30" s="131"/>
      <c r="AB30" s="129"/>
      <c r="AC30" s="129"/>
      <c r="AD30" s="129"/>
      <c r="AE30" s="129"/>
      <c r="AF30" s="130"/>
      <c r="AG30" s="129"/>
      <c r="AH30" s="129"/>
      <c r="AI30" s="129"/>
      <c r="AJ30" s="128"/>
    </row>
    <row r="31" spans="1:37" ht="22.5" customHeight="1" thickBot="1">
      <c r="A31" s="220" t="s">
        <v>193</v>
      </c>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19" t="str">
        <f>+AE14</f>
        <v>平成27年度</v>
      </c>
      <c r="AF31" s="219"/>
      <c r="AG31" s="219"/>
      <c r="AH31" s="219"/>
      <c r="AI31" s="219"/>
      <c r="AJ31" s="219"/>
    </row>
    <row r="32" spans="1:37" ht="19.5" customHeight="1">
      <c r="A32" s="16"/>
      <c r="B32" s="16"/>
      <c r="C32" s="16"/>
      <c r="D32" s="16"/>
      <c r="E32" s="224" t="s">
        <v>21</v>
      </c>
      <c r="F32" s="225"/>
      <c r="G32" s="225"/>
      <c r="H32" s="225"/>
      <c r="I32" s="225"/>
      <c r="J32" s="225"/>
      <c r="K32" s="225"/>
      <c r="L32" s="226"/>
      <c r="M32" s="224" t="s">
        <v>22</v>
      </c>
      <c r="N32" s="225"/>
      <c r="O32" s="225"/>
      <c r="P32" s="225"/>
      <c r="Q32" s="225"/>
      <c r="R32" s="225"/>
      <c r="S32" s="225"/>
      <c r="T32" s="225"/>
      <c r="U32" s="225"/>
      <c r="V32" s="225"/>
      <c r="W32" s="225"/>
      <c r="X32" s="225"/>
      <c r="Y32" s="225"/>
      <c r="Z32" s="225"/>
      <c r="AA32" s="225"/>
      <c r="AB32" s="226"/>
      <c r="AC32" s="246" t="s">
        <v>192</v>
      </c>
      <c r="AD32" s="247"/>
      <c r="AE32" s="247"/>
      <c r="AF32" s="247"/>
      <c r="AG32" s="247"/>
      <c r="AH32" s="247"/>
      <c r="AI32" s="247"/>
      <c r="AJ32" s="247"/>
    </row>
    <row r="33" spans="1:37" ht="19.5" customHeight="1">
      <c r="A33" s="17"/>
      <c r="B33" s="17"/>
      <c r="C33" s="17"/>
      <c r="D33" s="17"/>
      <c r="E33" s="227"/>
      <c r="F33" s="228"/>
      <c r="G33" s="228"/>
      <c r="H33" s="228"/>
      <c r="I33" s="228"/>
      <c r="J33" s="228"/>
      <c r="K33" s="228"/>
      <c r="L33" s="229"/>
      <c r="M33" s="227" t="s">
        <v>23</v>
      </c>
      <c r="N33" s="228"/>
      <c r="O33" s="228"/>
      <c r="P33" s="228"/>
      <c r="Q33" s="228"/>
      <c r="R33" s="228"/>
      <c r="S33" s="228"/>
      <c r="T33" s="229"/>
      <c r="U33" s="227" t="s">
        <v>24</v>
      </c>
      <c r="V33" s="228"/>
      <c r="W33" s="228"/>
      <c r="X33" s="228"/>
      <c r="Y33" s="228"/>
      <c r="Z33" s="228"/>
      <c r="AA33" s="228"/>
      <c r="AB33" s="229"/>
      <c r="AC33" s="248"/>
      <c r="AD33" s="249"/>
      <c r="AE33" s="249"/>
      <c r="AF33" s="249"/>
      <c r="AG33" s="249"/>
      <c r="AH33" s="249"/>
      <c r="AI33" s="249"/>
      <c r="AJ33" s="249"/>
    </row>
    <row r="34" spans="1:37" s="1" customFormat="1" ht="19.5" customHeight="1">
      <c r="A34" s="238" t="s">
        <v>3</v>
      </c>
      <c r="B34" s="238"/>
      <c r="C34" s="238"/>
      <c r="D34" s="239"/>
      <c r="E34" s="230">
        <v>251</v>
      </c>
      <c r="F34" s="231"/>
      <c r="G34" s="231"/>
      <c r="H34" s="231"/>
      <c r="I34" s="231"/>
      <c r="J34" s="231"/>
      <c r="K34" s="231"/>
      <c r="L34" s="232"/>
      <c r="M34" s="230">
        <v>1002</v>
      </c>
      <c r="N34" s="231"/>
      <c r="O34" s="231"/>
      <c r="P34" s="231"/>
      <c r="Q34" s="231"/>
      <c r="R34" s="231"/>
      <c r="S34" s="231"/>
      <c r="T34" s="232"/>
      <c r="U34" s="230">
        <v>2784</v>
      </c>
      <c r="V34" s="231"/>
      <c r="W34" s="231"/>
      <c r="X34" s="231"/>
      <c r="Y34" s="231"/>
      <c r="Z34" s="231"/>
      <c r="AA34" s="231"/>
      <c r="AB34" s="232"/>
      <c r="AC34" s="250">
        <f t="shared" ref="AC34:AC41" si="0">U34/E34</f>
        <v>11.091633466135459</v>
      </c>
      <c r="AD34" s="251"/>
      <c r="AE34" s="251"/>
      <c r="AF34" s="251"/>
      <c r="AG34" s="251"/>
      <c r="AH34" s="251"/>
      <c r="AI34" s="251"/>
      <c r="AJ34" s="251"/>
      <c r="AK34" s="127"/>
    </row>
    <row r="35" spans="1:37" ht="19.5" customHeight="1">
      <c r="A35" s="233" t="s">
        <v>14</v>
      </c>
      <c r="B35" s="233"/>
      <c r="C35" s="233"/>
      <c r="D35" s="234"/>
      <c r="E35" s="221">
        <v>35</v>
      </c>
      <c r="F35" s="222"/>
      <c r="G35" s="222"/>
      <c r="H35" s="222"/>
      <c r="I35" s="222"/>
      <c r="J35" s="222"/>
      <c r="K35" s="222"/>
      <c r="L35" s="223"/>
      <c r="M35" s="221">
        <v>132</v>
      </c>
      <c r="N35" s="222"/>
      <c r="O35" s="222"/>
      <c r="P35" s="222"/>
      <c r="Q35" s="222"/>
      <c r="R35" s="222"/>
      <c r="S35" s="222"/>
      <c r="T35" s="223"/>
      <c r="U35" s="221">
        <v>324</v>
      </c>
      <c r="V35" s="222"/>
      <c r="W35" s="222"/>
      <c r="X35" s="222"/>
      <c r="Y35" s="222"/>
      <c r="Z35" s="222"/>
      <c r="AA35" s="222"/>
      <c r="AB35" s="223"/>
      <c r="AC35" s="242">
        <f t="shared" si="0"/>
        <v>9.257142857142858</v>
      </c>
      <c r="AD35" s="243"/>
      <c r="AE35" s="243"/>
      <c r="AF35" s="243"/>
      <c r="AG35" s="243"/>
      <c r="AH35" s="243"/>
      <c r="AI35" s="243"/>
      <c r="AJ35" s="243"/>
    </row>
    <row r="36" spans="1:37" ht="19.5" customHeight="1">
      <c r="A36" s="233" t="s">
        <v>15</v>
      </c>
      <c r="B36" s="233"/>
      <c r="C36" s="233"/>
      <c r="D36" s="234"/>
      <c r="E36" s="221">
        <v>35</v>
      </c>
      <c r="F36" s="222"/>
      <c r="G36" s="222"/>
      <c r="H36" s="222"/>
      <c r="I36" s="222"/>
      <c r="J36" s="222"/>
      <c r="K36" s="222"/>
      <c r="L36" s="223"/>
      <c r="M36" s="221">
        <v>179</v>
      </c>
      <c r="N36" s="222"/>
      <c r="O36" s="222"/>
      <c r="P36" s="222"/>
      <c r="Q36" s="222"/>
      <c r="R36" s="222"/>
      <c r="S36" s="222"/>
      <c r="T36" s="223"/>
      <c r="U36" s="221">
        <v>540</v>
      </c>
      <c r="V36" s="222"/>
      <c r="W36" s="222"/>
      <c r="X36" s="222"/>
      <c r="Y36" s="222"/>
      <c r="Z36" s="222"/>
      <c r="AA36" s="222"/>
      <c r="AB36" s="223"/>
      <c r="AC36" s="242">
        <f t="shared" si="0"/>
        <v>15.428571428571429</v>
      </c>
      <c r="AD36" s="243"/>
      <c r="AE36" s="243"/>
      <c r="AF36" s="243"/>
      <c r="AG36" s="243"/>
      <c r="AH36" s="243"/>
      <c r="AI36" s="243"/>
      <c r="AJ36" s="243"/>
    </row>
    <row r="37" spans="1:37" ht="19.5" customHeight="1">
      <c r="A37" s="233" t="s">
        <v>16</v>
      </c>
      <c r="B37" s="233"/>
      <c r="C37" s="233"/>
      <c r="D37" s="234"/>
      <c r="E37" s="221">
        <v>40</v>
      </c>
      <c r="F37" s="222"/>
      <c r="G37" s="222"/>
      <c r="H37" s="222"/>
      <c r="I37" s="222"/>
      <c r="J37" s="222"/>
      <c r="K37" s="222"/>
      <c r="L37" s="223"/>
      <c r="M37" s="221">
        <v>164</v>
      </c>
      <c r="N37" s="222"/>
      <c r="O37" s="222"/>
      <c r="P37" s="222"/>
      <c r="Q37" s="222"/>
      <c r="R37" s="222"/>
      <c r="S37" s="222"/>
      <c r="T37" s="223"/>
      <c r="U37" s="221">
        <v>403</v>
      </c>
      <c r="V37" s="222"/>
      <c r="W37" s="222"/>
      <c r="X37" s="222"/>
      <c r="Y37" s="222"/>
      <c r="Z37" s="222"/>
      <c r="AA37" s="222"/>
      <c r="AB37" s="223"/>
      <c r="AC37" s="242">
        <f t="shared" si="0"/>
        <v>10.074999999999999</v>
      </c>
      <c r="AD37" s="243"/>
      <c r="AE37" s="243"/>
      <c r="AF37" s="243"/>
      <c r="AG37" s="243"/>
      <c r="AH37" s="243"/>
      <c r="AI37" s="243"/>
      <c r="AJ37" s="243"/>
    </row>
    <row r="38" spans="1:37" ht="19.5" customHeight="1">
      <c r="A38" s="233" t="s">
        <v>17</v>
      </c>
      <c r="B38" s="233"/>
      <c r="C38" s="233"/>
      <c r="D38" s="234"/>
      <c r="E38" s="221">
        <v>35</v>
      </c>
      <c r="F38" s="222"/>
      <c r="G38" s="222"/>
      <c r="H38" s="222"/>
      <c r="I38" s="222"/>
      <c r="J38" s="222"/>
      <c r="K38" s="222"/>
      <c r="L38" s="223"/>
      <c r="M38" s="221">
        <v>167</v>
      </c>
      <c r="N38" s="222"/>
      <c r="O38" s="222"/>
      <c r="P38" s="222"/>
      <c r="Q38" s="222"/>
      <c r="R38" s="222"/>
      <c r="S38" s="222"/>
      <c r="T38" s="223"/>
      <c r="U38" s="221">
        <v>484</v>
      </c>
      <c r="V38" s="222"/>
      <c r="W38" s="222"/>
      <c r="X38" s="222"/>
      <c r="Y38" s="222"/>
      <c r="Z38" s="222"/>
      <c r="AA38" s="222"/>
      <c r="AB38" s="223"/>
      <c r="AC38" s="242">
        <f t="shared" si="0"/>
        <v>13.828571428571429</v>
      </c>
      <c r="AD38" s="243"/>
      <c r="AE38" s="243"/>
      <c r="AF38" s="243"/>
      <c r="AG38" s="243"/>
      <c r="AH38" s="243"/>
      <c r="AI38" s="243"/>
      <c r="AJ38" s="243"/>
    </row>
    <row r="39" spans="1:37" ht="19.5" customHeight="1">
      <c r="A39" s="233" t="s">
        <v>18</v>
      </c>
      <c r="B39" s="233"/>
      <c r="C39" s="233"/>
      <c r="D39" s="234"/>
      <c r="E39" s="221">
        <v>37</v>
      </c>
      <c r="F39" s="222"/>
      <c r="G39" s="222"/>
      <c r="H39" s="222"/>
      <c r="I39" s="222"/>
      <c r="J39" s="222"/>
      <c r="K39" s="222"/>
      <c r="L39" s="223"/>
      <c r="M39" s="221">
        <v>58</v>
      </c>
      <c r="N39" s="222"/>
      <c r="O39" s="222"/>
      <c r="P39" s="222"/>
      <c r="Q39" s="222"/>
      <c r="R39" s="222"/>
      <c r="S39" s="222"/>
      <c r="T39" s="223"/>
      <c r="U39" s="221">
        <v>201</v>
      </c>
      <c r="V39" s="222"/>
      <c r="W39" s="222"/>
      <c r="X39" s="222"/>
      <c r="Y39" s="222"/>
      <c r="Z39" s="222"/>
      <c r="AA39" s="222"/>
      <c r="AB39" s="223"/>
      <c r="AC39" s="242">
        <f t="shared" si="0"/>
        <v>5.4324324324324325</v>
      </c>
      <c r="AD39" s="243"/>
      <c r="AE39" s="243"/>
      <c r="AF39" s="243"/>
      <c r="AG39" s="243"/>
      <c r="AH39" s="243"/>
      <c r="AI39" s="243"/>
      <c r="AJ39" s="243"/>
    </row>
    <row r="40" spans="1:37" ht="19.5" customHeight="1">
      <c r="A40" s="233" t="s">
        <v>19</v>
      </c>
      <c r="B40" s="233"/>
      <c r="C40" s="233"/>
      <c r="D40" s="234"/>
      <c r="E40" s="221">
        <v>34</v>
      </c>
      <c r="F40" s="222"/>
      <c r="G40" s="222"/>
      <c r="H40" s="222"/>
      <c r="I40" s="222"/>
      <c r="J40" s="222"/>
      <c r="K40" s="222"/>
      <c r="L40" s="223"/>
      <c r="M40" s="221">
        <v>129</v>
      </c>
      <c r="N40" s="222"/>
      <c r="O40" s="222"/>
      <c r="P40" s="222"/>
      <c r="Q40" s="222"/>
      <c r="R40" s="222"/>
      <c r="S40" s="222"/>
      <c r="T40" s="223"/>
      <c r="U40" s="221">
        <v>359</v>
      </c>
      <c r="V40" s="222"/>
      <c r="W40" s="222"/>
      <c r="X40" s="222"/>
      <c r="Y40" s="222"/>
      <c r="Z40" s="222"/>
      <c r="AA40" s="222"/>
      <c r="AB40" s="223"/>
      <c r="AC40" s="242">
        <f t="shared" si="0"/>
        <v>10.558823529411764</v>
      </c>
      <c r="AD40" s="243"/>
      <c r="AE40" s="243"/>
      <c r="AF40" s="243"/>
      <c r="AG40" s="243"/>
      <c r="AH40" s="243"/>
      <c r="AI40" s="243"/>
      <c r="AJ40" s="243"/>
    </row>
    <row r="41" spans="1:37" ht="19.5" customHeight="1" thickBot="1">
      <c r="A41" s="240" t="s">
        <v>20</v>
      </c>
      <c r="B41" s="240"/>
      <c r="C41" s="240"/>
      <c r="D41" s="241"/>
      <c r="E41" s="235">
        <v>35</v>
      </c>
      <c r="F41" s="236"/>
      <c r="G41" s="236"/>
      <c r="H41" s="236"/>
      <c r="I41" s="236"/>
      <c r="J41" s="236"/>
      <c r="K41" s="236"/>
      <c r="L41" s="237"/>
      <c r="M41" s="235">
        <v>173</v>
      </c>
      <c r="N41" s="236"/>
      <c r="O41" s="236"/>
      <c r="P41" s="236"/>
      <c r="Q41" s="236"/>
      <c r="R41" s="236"/>
      <c r="S41" s="236"/>
      <c r="T41" s="237"/>
      <c r="U41" s="235">
        <v>473</v>
      </c>
      <c r="V41" s="236"/>
      <c r="W41" s="236"/>
      <c r="X41" s="236"/>
      <c r="Y41" s="236"/>
      <c r="Z41" s="236"/>
      <c r="AA41" s="236"/>
      <c r="AB41" s="237"/>
      <c r="AC41" s="244">
        <f t="shared" si="0"/>
        <v>13.514285714285714</v>
      </c>
      <c r="AD41" s="245"/>
      <c r="AE41" s="245"/>
      <c r="AF41" s="245"/>
      <c r="AG41" s="245"/>
      <c r="AH41" s="245"/>
      <c r="AI41" s="245"/>
      <c r="AJ41" s="245"/>
    </row>
    <row r="42" spans="1:37" ht="20.25" customHeight="1">
      <c r="A42" s="129"/>
      <c r="B42" s="129"/>
      <c r="C42" s="129"/>
      <c r="D42" s="129"/>
      <c r="E42" s="129"/>
      <c r="F42" s="129"/>
      <c r="G42" s="129"/>
      <c r="H42" s="129"/>
      <c r="I42" s="129"/>
      <c r="J42" s="129"/>
      <c r="K42" s="129"/>
      <c r="L42" s="139"/>
      <c r="M42" s="129"/>
      <c r="N42" s="129"/>
      <c r="O42" s="129"/>
      <c r="P42" s="129"/>
      <c r="Q42" s="129"/>
      <c r="R42" s="129"/>
      <c r="S42" s="129"/>
      <c r="T42" s="139"/>
      <c r="U42" s="129"/>
      <c r="V42" s="129"/>
      <c r="W42" s="129"/>
      <c r="X42" s="129"/>
      <c r="Y42" s="129"/>
      <c r="Z42" s="129"/>
      <c r="AB42" s="144"/>
    </row>
    <row r="43" spans="1:37" ht="22.5" customHeight="1" thickBot="1">
      <c r="A43" s="261" t="s">
        <v>191</v>
      </c>
      <c r="B43" s="261"/>
      <c r="C43" s="261"/>
      <c r="D43" s="261"/>
      <c r="E43" s="261"/>
      <c r="F43" s="261"/>
      <c r="G43" s="128"/>
      <c r="H43" s="128"/>
      <c r="I43" s="273" t="str">
        <f>+AE31</f>
        <v>平成27年度</v>
      </c>
      <c r="J43" s="273"/>
      <c r="K43" s="273"/>
      <c r="L43" s="273"/>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row>
    <row r="44" spans="1:37" ht="19.5" customHeight="1">
      <c r="A44" s="274" t="s">
        <v>25</v>
      </c>
      <c r="B44" s="274"/>
      <c r="C44" s="274"/>
      <c r="D44" s="274"/>
      <c r="E44" s="274"/>
      <c r="F44" s="274"/>
      <c r="G44" s="274"/>
      <c r="H44" s="274"/>
      <c r="I44" s="274"/>
      <c r="J44" s="274"/>
      <c r="K44" s="274"/>
      <c r="L44" s="274"/>
    </row>
    <row r="45" spans="1:37" ht="19.5" customHeight="1" thickBot="1">
      <c r="A45" s="271">
        <v>186817</v>
      </c>
      <c r="B45" s="271"/>
      <c r="C45" s="271"/>
      <c r="D45" s="271"/>
      <c r="E45" s="271"/>
      <c r="F45" s="272" t="s">
        <v>26</v>
      </c>
      <c r="G45" s="272"/>
      <c r="H45" s="272"/>
      <c r="I45" s="272"/>
      <c r="J45" s="272"/>
      <c r="K45" s="272"/>
      <c r="L45" s="272"/>
    </row>
    <row r="46" spans="1:37" ht="21" customHeight="1"/>
    <row r="48" spans="1:37" ht="16.5" customHeight="1">
      <c r="AA48" s="219" t="s">
        <v>28</v>
      </c>
      <c r="AB48" s="219"/>
      <c r="AC48" s="219"/>
      <c r="AD48" s="219"/>
      <c r="AE48" s="219"/>
      <c r="AF48" s="219"/>
      <c r="AG48" s="219"/>
      <c r="AH48" s="219"/>
      <c r="AI48" s="219"/>
      <c r="AJ48" s="219"/>
    </row>
  </sheetData>
  <mergeCells count="172">
    <mergeCell ref="A45:E45"/>
    <mergeCell ref="F45:L45"/>
    <mergeCell ref="I43:L43"/>
    <mergeCell ref="A43:F43"/>
    <mergeCell ref="A44:L44"/>
    <mergeCell ref="B2:H3"/>
    <mergeCell ref="I5:O5"/>
    <mergeCell ref="B4:H4"/>
    <mergeCell ref="B5:H5"/>
    <mergeCell ref="I2:V2"/>
    <mergeCell ref="P4:V4"/>
    <mergeCell ref="P3:V3"/>
    <mergeCell ref="P5:V5"/>
    <mergeCell ref="M38:T38"/>
    <mergeCell ref="M39:T39"/>
    <mergeCell ref="M40:T40"/>
    <mergeCell ref="I3:O3"/>
    <mergeCell ref="I4:O4"/>
    <mergeCell ref="M33:T33"/>
    <mergeCell ref="M34:T34"/>
    <mergeCell ref="M35:T35"/>
    <mergeCell ref="M36:T36"/>
    <mergeCell ref="M37:T37"/>
    <mergeCell ref="B6:H6"/>
    <mergeCell ref="AD3:AJ3"/>
    <mergeCell ref="N10:O10"/>
    <mergeCell ref="AE10:AJ10"/>
    <mergeCell ref="W5:AC5"/>
    <mergeCell ref="T10:V10"/>
    <mergeCell ref="W6:AC6"/>
    <mergeCell ref="AA10:AC10"/>
    <mergeCell ref="I6:O6"/>
    <mergeCell ref="N9:O9"/>
    <mergeCell ref="T9:V9"/>
    <mergeCell ref="W11:AC12"/>
    <mergeCell ref="F10:H10"/>
    <mergeCell ref="F9:H9"/>
    <mergeCell ref="AA9:AC9"/>
    <mergeCell ref="F8:H8"/>
    <mergeCell ref="AD4:AJ4"/>
    <mergeCell ref="N8:O8"/>
    <mergeCell ref="B7:H7"/>
    <mergeCell ref="I7:O7"/>
    <mergeCell ref="W7:AC7"/>
    <mergeCell ref="AD5:AJ5"/>
    <mergeCell ref="AA8:AC8"/>
    <mergeCell ref="AE8:AJ8"/>
    <mergeCell ref="P6:V6"/>
    <mergeCell ref="AD6:AJ6"/>
    <mergeCell ref="T8:V8"/>
    <mergeCell ref="AD7:AJ7"/>
    <mergeCell ref="P7:V7"/>
    <mergeCell ref="I17:O17"/>
    <mergeCell ref="P17:V17"/>
    <mergeCell ref="W17:AC17"/>
    <mergeCell ref="AD17:AJ17"/>
    <mergeCell ref="P18:V18"/>
    <mergeCell ref="P19:V19"/>
    <mergeCell ref="Z1:AJ1"/>
    <mergeCell ref="Z13:AJ13"/>
    <mergeCell ref="A1:V1"/>
    <mergeCell ref="AD16:AJ16"/>
    <mergeCell ref="W16:AC16"/>
    <mergeCell ref="P16:V16"/>
    <mergeCell ref="I16:O16"/>
    <mergeCell ref="W2:AJ2"/>
    <mergeCell ref="W3:AC3"/>
    <mergeCell ref="W4:AC4"/>
    <mergeCell ref="I15:AJ15"/>
    <mergeCell ref="AE14:AJ14"/>
    <mergeCell ref="A14:AD14"/>
    <mergeCell ref="AD11:AJ12"/>
    <mergeCell ref="I11:O12"/>
    <mergeCell ref="AE9:AJ9"/>
    <mergeCell ref="B11:H12"/>
    <mergeCell ref="P11:V12"/>
    <mergeCell ref="I18:O18"/>
    <mergeCell ref="I19:O19"/>
    <mergeCell ref="I20:O20"/>
    <mergeCell ref="I21:O21"/>
    <mergeCell ref="W22:AC22"/>
    <mergeCell ref="W23:AC23"/>
    <mergeCell ref="W24:AC24"/>
    <mergeCell ref="W25:AC25"/>
    <mergeCell ref="AD20:AJ20"/>
    <mergeCell ref="AD21:AJ21"/>
    <mergeCell ref="AD22:AJ22"/>
    <mergeCell ref="AD23:AJ23"/>
    <mergeCell ref="AD24:AJ24"/>
    <mergeCell ref="AD25:AJ25"/>
    <mergeCell ref="W20:AC20"/>
    <mergeCell ref="W21:AC21"/>
    <mergeCell ref="AD18:AJ18"/>
    <mergeCell ref="AD19:AJ19"/>
    <mergeCell ref="W18:AC18"/>
    <mergeCell ref="W19:AC19"/>
    <mergeCell ref="P21:V21"/>
    <mergeCell ref="B19:H19"/>
    <mergeCell ref="B20:H20"/>
    <mergeCell ref="I22:O22"/>
    <mergeCell ref="B25:H25"/>
    <mergeCell ref="I25:O25"/>
    <mergeCell ref="B21:H21"/>
    <mergeCell ref="B22:H22"/>
    <mergeCell ref="B23:H23"/>
    <mergeCell ref="B24:H24"/>
    <mergeCell ref="I23:O23"/>
    <mergeCell ref="I24:O24"/>
    <mergeCell ref="B17:H17"/>
    <mergeCell ref="B18:H18"/>
    <mergeCell ref="P24:V24"/>
    <mergeCell ref="B15:H16"/>
    <mergeCell ref="A27:AB27"/>
    <mergeCell ref="AE27:AJ27"/>
    <mergeCell ref="AF28:AJ28"/>
    <mergeCell ref="AF29:AJ29"/>
    <mergeCell ref="AA28:AE28"/>
    <mergeCell ref="AA29:AE29"/>
    <mergeCell ref="V28:Z28"/>
    <mergeCell ref="V29:Z29"/>
    <mergeCell ref="Q29:U29"/>
    <mergeCell ref="L29:P29"/>
    <mergeCell ref="G29:K29"/>
    <mergeCell ref="B28:F28"/>
    <mergeCell ref="B29:F29"/>
    <mergeCell ref="L28:P28"/>
    <mergeCell ref="Q28:U28"/>
    <mergeCell ref="G28:K28"/>
    <mergeCell ref="P25:V25"/>
    <mergeCell ref="P22:V22"/>
    <mergeCell ref="P23:V23"/>
    <mergeCell ref="P20:V20"/>
    <mergeCell ref="AA48:AJ48"/>
    <mergeCell ref="E41:L41"/>
    <mergeCell ref="A34:D34"/>
    <mergeCell ref="A35:D35"/>
    <mergeCell ref="A36:D36"/>
    <mergeCell ref="A37:D37"/>
    <mergeCell ref="A38:D38"/>
    <mergeCell ref="A39:D39"/>
    <mergeCell ref="U40:AB40"/>
    <mergeCell ref="U41:AB41"/>
    <mergeCell ref="A41:D41"/>
    <mergeCell ref="M41:T41"/>
    <mergeCell ref="AC35:AJ35"/>
    <mergeCell ref="AC36:AJ36"/>
    <mergeCell ref="AC39:AJ39"/>
    <mergeCell ref="AC40:AJ40"/>
    <mergeCell ref="AC37:AJ37"/>
    <mergeCell ref="AC38:AJ38"/>
    <mergeCell ref="AC41:AJ41"/>
    <mergeCell ref="U34:AB34"/>
    <mergeCell ref="U35:AB35"/>
    <mergeCell ref="U36:AB36"/>
    <mergeCell ref="U37:AB37"/>
    <mergeCell ref="U38:AB38"/>
    <mergeCell ref="AE31:AJ31"/>
    <mergeCell ref="A31:AD31"/>
    <mergeCell ref="E39:L39"/>
    <mergeCell ref="E40:L40"/>
    <mergeCell ref="M32:AB32"/>
    <mergeCell ref="E32:L33"/>
    <mergeCell ref="E34:L34"/>
    <mergeCell ref="E35:L35"/>
    <mergeCell ref="E36:L36"/>
    <mergeCell ref="E37:L37"/>
    <mergeCell ref="A40:D40"/>
    <mergeCell ref="E38:L38"/>
    <mergeCell ref="U33:AB33"/>
    <mergeCell ref="U39:AB39"/>
    <mergeCell ref="AC32:AJ33"/>
    <mergeCell ref="AC34:AJ34"/>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43"/>
  <sheetViews>
    <sheetView showGridLines="0" view="pageBreakPreview" topLeftCell="A25" zoomScale="85" zoomScaleNormal="100" workbookViewId="0">
      <selection activeCell="C25" sqref="C25"/>
    </sheetView>
  </sheetViews>
  <sheetFormatPr defaultRowHeight="17.25"/>
  <cols>
    <col min="1" max="11" width="9.19921875" style="127" customWidth="1"/>
    <col min="12" max="12" width="8.5" style="127" customWidth="1"/>
    <col min="13" max="16384" width="8.796875" style="127"/>
  </cols>
  <sheetData>
    <row r="1" spans="1:11" ht="24.75" customHeight="1" thickBot="1">
      <c r="A1" s="261" t="s">
        <v>214</v>
      </c>
      <c r="B1" s="261"/>
      <c r="C1" s="261"/>
      <c r="D1" s="261"/>
      <c r="E1" s="261"/>
      <c r="F1" s="132"/>
      <c r="G1" s="132"/>
      <c r="H1" s="128"/>
      <c r="I1" s="307" t="s">
        <v>199</v>
      </c>
      <c r="J1" s="259"/>
      <c r="K1" s="259"/>
    </row>
    <row r="2" spans="1:11" ht="32.25" customHeight="1">
      <c r="A2" s="136"/>
      <c r="B2" s="18" t="s">
        <v>30</v>
      </c>
      <c r="C2" s="19" t="s">
        <v>31</v>
      </c>
      <c r="D2" s="20" t="s">
        <v>32</v>
      </c>
      <c r="E2" s="21" t="s">
        <v>33</v>
      </c>
      <c r="F2" s="224" t="s">
        <v>34</v>
      </c>
      <c r="G2" s="308"/>
      <c r="H2" s="308"/>
      <c r="I2" s="308"/>
      <c r="J2" s="308"/>
      <c r="K2" s="308"/>
    </row>
    <row r="3" spans="1:11" ht="7.5" customHeight="1">
      <c r="A3" s="135"/>
      <c r="B3" s="22"/>
      <c r="C3" s="23"/>
      <c r="D3" s="24"/>
      <c r="E3" s="25"/>
      <c r="F3" s="134"/>
      <c r="G3" s="133"/>
      <c r="H3" s="133"/>
      <c r="I3" s="133"/>
      <c r="J3" s="133"/>
      <c r="K3" s="133"/>
    </row>
    <row r="4" spans="1:11" ht="33.75" customHeight="1">
      <c r="A4" s="26" t="s">
        <v>0</v>
      </c>
      <c r="B4" s="27">
        <v>14088</v>
      </c>
      <c r="C4" s="28">
        <v>12911</v>
      </c>
      <c r="D4" s="29">
        <v>91.6</v>
      </c>
      <c r="E4" s="30">
        <v>5</v>
      </c>
      <c r="F4" s="305" t="s">
        <v>213</v>
      </c>
      <c r="G4" s="309"/>
      <c r="H4" s="309"/>
      <c r="I4" s="309"/>
      <c r="J4" s="309"/>
      <c r="K4" s="309"/>
    </row>
    <row r="5" spans="1:11" ht="33.75" customHeight="1">
      <c r="A5" s="26" t="s">
        <v>35</v>
      </c>
      <c r="B5" s="27">
        <v>13293</v>
      </c>
      <c r="C5" s="28">
        <v>12426</v>
      </c>
      <c r="D5" s="29">
        <v>93.5</v>
      </c>
      <c r="E5" s="30">
        <v>9</v>
      </c>
      <c r="F5" s="305" t="s">
        <v>212</v>
      </c>
      <c r="G5" s="306"/>
      <c r="H5" s="306"/>
      <c r="I5" s="306"/>
      <c r="J5" s="306"/>
      <c r="K5" s="306"/>
    </row>
    <row r="6" spans="1:11" ht="33.75" customHeight="1">
      <c r="A6" s="26" t="s">
        <v>2</v>
      </c>
      <c r="B6" s="27">
        <v>13413</v>
      </c>
      <c r="C6" s="28">
        <v>12869</v>
      </c>
      <c r="D6" s="29">
        <v>95.9</v>
      </c>
      <c r="E6" s="30">
        <v>19</v>
      </c>
      <c r="F6" s="305" t="s">
        <v>211</v>
      </c>
      <c r="G6" s="306"/>
      <c r="H6" s="306"/>
      <c r="I6" s="306"/>
      <c r="J6" s="306"/>
      <c r="K6" s="306"/>
    </row>
    <row r="7" spans="1:11" ht="33.75" customHeight="1">
      <c r="A7" s="26" t="s">
        <v>27</v>
      </c>
      <c r="B7" s="27">
        <v>13127</v>
      </c>
      <c r="C7" s="28">
        <v>12598</v>
      </c>
      <c r="D7" s="29">
        <v>96</v>
      </c>
      <c r="E7" s="30">
        <v>16</v>
      </c>
      <c r="F7" s="305" t="s">
        <v>210</v>
      </c>
      <c r="G7" s="306"/>
      <c r="H7" s="306"/>
      <c r="I7" s="306"/>
      <c r="J7" s="306"/>
      <c r="K7" s="306"/>
    </row>
    <row r="8" spans="1:11" ht="33.75" customHeight="1">
      <c r="A8" s="31" t="s">
        <v>36</v>
      </c>
      <c r="B8" s="32">
        <v>13508</v>
      </c>
      <c r="C8" s="33">
        <v>12818</v>
      </c>
      <c r="D8" s="34">
        <v>94.9</v>
      </c>
      <c r="E8" s="35">
        <v>20</v>
      </c>
      <c r="F8" s="305" t="s">
        <v>209</v>
      </c>
      <c r="G8" s="309"/>
      <c r="H8" s="309"/>
      <c r="I8" s="309"/>
      <c r="J8" s="309"/>
      <c r="K8" s="309"/>
    </row>
    <row r="9" spans="1:11" ht="33.75" customHeight="1">
      <c r="A9" s="31" t="s">
        <v>37</v>
      </c>
      <c r="B9" s="32">
        <v>14062</v>
      </c>
      <c r="C9" s="33">
        <v>13057</v>
      </c>
      <c r="D9" s="34">
        <v>92.9</v>
      </c>
      <c r="E9" s="35">
        <v>17</v>
      </c>
      <c r="F9" s="305" t="s">
        <v>208</v>
      </c>
      <c r="G9" s="309"/>
      <c r="H9" s="309"/>
      <c r="I9" s="309"/>
      <c r="J9" s="309"/>
      <c r="K9" s="309"/>
    </row>
    <row r="10" spans="1:11" ht="33.75" customHeight="1">
      <c r="A10" s="31" t="s">
        <v>38</v>
      </c>
      <c r="B10" s="32">
        <v>14280</v>
      </c>
      <c r="C10" s="33">
        <v>13375</v>
      </c>
      <c r="D10" s="34">
        <v>93.7</v>
      </c>
      <c r="E10" s="35">
        <v>14</v>
      </c>
      <c r="F10" s="305" t="s">
        <v>207</v>
      </c>
      <c r="G10" s="309"/>
      <c r="H10" s="309"/>
      <c r="I10" s="309"/>
      <c r="J10" s="309"/>
      <c r="K10" s="309"/>
    </row>
    <row r="11" spans="1:11" ht="33.75" customHeight="1">
      <c r="A11" s="31" t="s">
        <v>29</v>
      </c>
      <c r="B11" s="32">
        <v>14537</v>
      </c>
      <c r="C11" s="33">
        <v>13980</v>
      </c>
      <c r="D11" s="34">
        <v>96.2</v>
      </c>
      <c r="E11" s="35">
        <v>15</v>
      </c>
      <c r="F11" s="305" t="s">
        <v>206</v>
      </c>
      <c r="G11" s="309"/>
      <c r="H11" s="309"/>
      <c r="I11" s="309"/>
      <c r="J11" s="309"/>
      <c r="K11" s="309"/>
    </row>
    <row r="12" spans="1:11" ht="33.75" customHeight="1">
      <c r="A12" s="31" t="s">
        <v>149</v>
      </c>
      <c r="B12" s="32">
        <v>14596</v>
      </c>
      <c r="C12" s="33">
        <v>14038</v>
      </c>
      <c r="D12" s="34">
        <v>96.2</v>
      </c>
      <c r="E12" s="35">
        <v>16</v>
      </c>
      <c r="F12" s="305" t="s">
        <v>205</v>
      </c>
      <c r="G12" s="309"/>
      <c r="H12" s="309"/>
      <c r="I12" s="309"/>
      <c r="J12" s="309"/>
      <c r="K12" s="309"/>
    </row>
    <row r="13" spans="1:11" ht="44.25" customHeight="1">
      <c r="A13" s="157" t="s">
        <v>150</v>
      </c>
      <c r="B13" s="32">
        <v>14969</v>
      </c>
      <c r="C13" s="33">
        <v>14541</v>
      </c>
      <c r="D13" s="156">
        <f>C13/B13*100</f>
        <v>97.140757565635653</v>
      </c>
      <c r="E13" s="35">
        <v>20</v>
      </c>
      <c r="F13" s="305" t="s">
        <v>151</v>
      </c>
      <c r="G13" s="309"/>
      <c r="H13" s="309"/>
      <c r="I13" s="309"/>
      <c r="J13" s="309"/>
      <c r="K13" s="309"/>
    </row>
    <row r="14" spans="1:11" ht="39.75" customHeight="1">
      <c r="A14" s="157" t="s">
        <v>154</v>
      </c>
      <c r="B14" s="32">
        <v>14906</v>
      </c>
      <c r="C14" s="33">
        <v>14583</v>
      </c>
      <c r="D14" s="156">
        <f>C14/B14*100</f>
        <v>97.833087347376889</v>
      </c>
      <c r="E14" s="35">
        <v>12</v>
      </c>
      <c r="F14" s="310" t="s">
        <v>157</v>
      </c>
      <c r="G14" s="309"/>
      <c r="H14" s="309"/>
      <c r="I14" s="309"/>
      <c r="J14" s="309"/>
      <c r="K14" s="309"/>
    </row>
    <row r="15" spans="1:11" ht="39.75" customHeight="1" thickBot="1">
      <c r="A15" s="214" t="s">
        <v>197</v>
      </c>
      <c r="B15" s="213">
        <v>15076</v>
      </c>
      <c r="C15" s="212">
        <v>15303</v>
      </c>
      <c r="D15" s="211">
        <f>C15/B15*100</f>
        <v>101.50570443088351</v>
      </c>
      <c r="E15" s="210">
        <v>19</v>
      </c>
      <c r="F15" s="311" t="s">
        <v>204</v>
      </c>
      <c r="G15" s="312"/>
      <c r="H15" s="312"/>
      <c r="I15" s="312"/>
      <c r="J15" s="312"/>
      <c r="K15" s="312"/>
    </row>
    <row r="16" spans="1:11" ht="33.75" customHeight="1">
      <c r="A16" s="36"/>
      <c r="B16" s="33"/>
      <c r="C16" s="33"/>
      <c r="D16" s="34"/>
      <c r="E16" s="37"/>
      <c r="F16" s="175"/>
      <c r="G16" s="173"/>
      <c r="H16" s="173"/>
      <c r="I16" s="173"/>
      <c r="J16" s="173"/>
      <c r="K16" s="173"/>
    </row>
    <row r="17" spans="1:12" ht="24.75" customHeight="1" thickBot="1">
      <c r="A17" s="220" t="s">
        <v>203</v>
      </c>
      <c r="B17" s="220"/>
      <c r="C17" s="220"/>
      <c r="D17" s="220"/>
      <c r="E17" s="220"/>
      <c r="F17" s="220"/>
      <c r="G17" s="128"/>
      <c r="H17" s="128"/>
      <c r="I17" s="128"/>
      <c r="J17" s="219" t="s">
        <v>195</v>
      </c>
      <c r="K17" s="219"/>
    </row>
    <row r="18" spans="1:12" ht="22.5" customHeight="1">
      <c r="A18" s="225" t="s">
        <v>41</v>
      </c>
      <c r="B18" s="225"/>
      <c r="C18" s="225"/>
      <c r="D18" s="225"/>
      <c r="E18" s="226"/>
      <c r="F18" s="320" t="s">
        <v>42</v>
      </c>
      <c r="G18" s="321"/>
      <c r="H18" s="321"/>
      <c r="I18" s="319"/>
      <c r="J18" s="319"/>
      <c r="K18" s="319"/>
    </row>
    <row r="19" spans="1:12" ht="22.5" customHeight="1" thickBot="1">
      <c r="A19" s="258">
        <v>2</v>
      </c>
      <c r="B19" s="258"/>
      <c r="C19" s="258"/>
      <c r="D19" s="258"/>
      <c r="E19" s="318"/>
      <c r="F19" s="322">
        <v>2</v>
      </c>
      <c r="G19" s="258"/>
      <c r="H19" s="258"/>
      <c r="I19" s="258"/>
      <c r="J19" s="258"/>
      <c r="K19" s="258"/>
    </row>
    <row r="20" spans="1:12" ht="43.5" customHeight="1">
      <c r="A20" s="129"/>
      <c r="B20" s="131"/>
      <c r="C20" s="129"/>
      <c r="D20" s="129"/>
      <c r="E20" s="131"/>
      <c r="F20" s="131"/>
      <c r="G20" s="128"/>
      <c r="H20" s="128"/>
      <c r="I20" s="128"/>
      <c r="J20" s="128"/>
      <c r="K20" s="128"/>
    </row>
    <row r="21" spans="1:12" ht="24.75" customHeight="1" thickBot="1">
      <c r="A21" s="261" t="s">
        <v>202</v>
      </c>
      <c r="B21" s="261"/>
      <c r="C21" s="261"/>
      <c r="D21" s="261"/>
      <c r="E21" s="261"/>
      <c r="F21" s="128"/>
      <c r="G21" s="128"/>
      <c r="H21" s="128"/>
      <c r="I21" s="128"/>
      <c r="J21" s="219" t="s">
        <v>195</v>
      </c>
      <c r="K21" s="219"/>
    </row>
    <row r="22" spans="1:12" ht="22.5" customHeight="1">
      <c r="A22" s="225" t="s">
        <v>43</v>
      </c>
      <c r="B22" s="226"/>
      <c r="C22" s="224" t="s">
        <v>44</v>
      </c>
      <c r="D22" s="225"/>
      <c r="E22" s="226"/>
      <c r="F22" s="224" t="s">
        <v>45</v>
      </c>
      <c r="G22" s="225"/>
      <c r="H22" s="225"/>
      <c r="I22" s="225"/>
      <c r="J22" s="225"/>
      <c r="K22" s="225"/>
    </row>
    <row r="23" spans="1:12" ht="22.5" customHeight="1">
      <c r="A23" s="278"/>
      <c r="B23" s="279"/>
      <c r="C23" s="227"/>
      <c r="D23" s="228"/>
      <c r="E23" s="229"/>
      <c r="F23" s="227" t="s">
        <v>46</v>
      </c>
      <c r="G23" s="228"/>
      <c r="H23" s="229"/>
      <c r="I23" s="227" t="s">
        <v>47</v>
      </c>
      <c r="J23" s="228"/>
      <c r="K23" s="228"/>
    </row>
    <row r="24" spans="1:12" ht="22.5" customHeight="1" thickBot="1">
      <c r="A24" s="301">
        <v>376</v>
      </c>
      <c r="B24" s="301"/>
      <c r="C24" s="301">
        <v>980</v>
      </c>
      <c r="D24" s="301"/>
      <c r="E24" s="301"/>
      <c r="F24" s="301">
        <v>18477</v>
      </c>
      <c r="G24" s="301"/>
      <c r="H24" s="301"/>
      <c r="I24" s="281">
        <v>49.14</v>
      </c>
      <c r="J24" s="281"/>
      <c r="K24" s="281"/>
    </row>
    <row r="25" spans="1:12" ht="43.5" customHeight="1">
      <c r="A25" s="128"/>
      <c r="B25" s="128"/>
      <c r="C25" s="128"/>
      <c r="D25" s="128"/>
      <c r="E25" s="128"/>
      <c r="F25" s="209"/>
      <c r="G25" s="128"/>
      <c r="H25" s="128"/>
      <c r="I25" s="128"/>
      <c r="J25" s="128"/>
      <c r="K25" s="128"/>
    </row>
    <row r="26" spans="1:12" ht="24.75" customHeight="1" thickBot="1">
      <c r="A26" s="261" t="s">
        <v>48</v>
      </c>
      <c r="B26" s="261"/>
      <c r="C26" s="261"/>
      <c r="D26" s="261"/>
      <c r="E26" s="261"/>
      <c r="F26" s="169"/>
      <c r="J26" s="219" t="s">
        <v>195</v>
      </c>
      <c r="K26" s="219"/>
      <c r="L26" s="38"/>
    </row>
    <row r="27" spans="1:12" ht="21" customHeight="1">
      <c r="A27" s="247" t="s">
        <v>49</v>
      </c>
      <c r="B27" s="247"/>
      <c r="C27" s="275"/>
      <c r="D27" s="282" t="s">
        <v>43</v>
      </c>
      <c r="E27" s="282"/>
      <c r="F27" s="282" t="s">
        <v>44</v>
      </c>
      <c r="G27" s="282"/>
      <c r="H27" s="282" t="s">
        <v>45</v>
      </c>
      <c r="I27" s="282"/>
      <c r="J27" s="282"/>
      <c r="K27" s="224"/>
    </row>
    <row r="28" spans="1:12" ht="21" customHeight="1">
      <c r="A28" s="249"/>
      <c r="B28" s="249"/>
      <c r="C28" s="276"/>
      <c r="D28" s="283"/>
      <c r="E28" s="283"/>
      <c r="F28" s="283"/>
      <c r="G28" s="283"/>
      <c r="H28" s="283" t="s">
        <v>46</v>
      </c>
      <c r="I28" s="283"/>
      <c r="J28" s="283" t="s">
        <v>47</v>
      </c>
      <c r="K28" s="227"/>
    </row>
    <row r="29" spans="1:12" ht="22.5" customHeight="1">
      <c r="A29" s="302" t="s">
        <v>3</v>
      </c>
      <c r="B29" s="302"/>
      <c r="C29" s="303"/>
      <c r="D29" s="230">
        <v>308</v>
      </c>
      <c r="E29" s="231"/>
      <c r="F29" s="231">
        <v>1256</v>
      </c>
      <c r="G29" s="231"/>
      <c r="H29" s="231">
        <v>4345</v>
      </c>
      <c r="I29" s="231"/>
      <c r="J29" s="304">
        <f>ROUNDDOWN(H29/D29,1)</f>
        <v>14.1</v>
      </c>
      <c r="K29" s="304"/>
    </row>
    <row r="30" spans="1:12" ht="7.5" customHeight="1">
      <c r="A30" s="284"/>
      <c r="B30" s="284"/>
      <c r="C30" s="285"/>
      <c r="D30" s="39"/>
      <c r="E30" s="40"/>
      <c r="F30" s="41"/>
      <c r="G30" s="40"/>
      <c r="H30" s="41"/>
      <c r="I30" s="40"/>
      <c r="J30" s="42"/>
      <c r="K30" s="43"/>
    </row>
    <row r="31" spans="1:12" ht="22.5" customHeight="1">
      <c r="A31" s="323" t="s">
        <v>50</v>
      </c>
      <c r="B31" s="323"/>
      <c r="C31" s="324"/>
      <c r="D31" s="221">
        <f>D29-SUM(D32:E34)</f>
        <v>233</v>
      </c>
      <c r="E31" s="222"/>
      <c r="F31" s="222">
        <f>F29-SUM(F32:G34)</f>
        <v>1146</v>
      </c>
      <c r="G31" s="222"/>
      <c r="H31" s="222">
        <f>H29-SUM(H32:I34)</f>
        <v>2548</v>
      </c>
      <c r="I31" s="222"/>
      <c r="J31" s="280">
        <f>ROUNDDOWN(H31/D31,1)</f>
        <v>10.9</v>
      </c>
      <c r="K31" s="280"/>
    </row>
    <row r="32" spans="1:12" ht="22.5" customHeight="1">
      <c r="A32" s="323" t="s">
        <v>51</v>
      </c>
      <c r="B32" s="323"/>
      <c r="C32" s="324"/>
      <c r="D32" s="221">
        <v>46</v>
      </c>
      <c r="E32" s="222"/>
      <c r="F32" s="222">
        <v>75</v>
      </c>
      <c r="G32" s="222"/>
      <c r="H32" s="222">
        <v>1378</v>
      </c>
      <c r="I32" s="222"/>
      <c r="J32" s="280">
        <f>ROUNDDOWN(H32/D32,1)</f>
        <v>29.9</v>
      </c>
      <c r="K32" s="280"/>
    </row>
    <row r="33" spans="1:11" ht="22.5" customHeight="1">
      <c r="A33" s="323" t="s">
        <v>52</v>
      </c>
      <c r="B33" s="323"/>
      <c r="C33" s="324"/>
      <c r="D33" s="221">
        <v>7</v>
      </c>
      <c r="E33" s="222"/>
      <c r="F33" s="222">
        <v>10</v>
      </c>
      <c r="G33" s="222"/>
      <c r="H33" s="222">
        <v>174</v>
      </c>
      <c r="I33" s="222"/>
      <c r="J33" s="280">
        <f>ROUNDDOWN(H33/D33,1)</f>
        <v>24.8</v>
      </c>
      <c r="K33" s="280"/>
    </row>
    <row r="34" spans="1:11" ht="22.5" customHeight="1" thickBot="1">
      <c r="A34" s="292" t="s">
        <v>53</v>
      </c>
      <c r="B34" s="292"/>
      <c r="C34" s="293"/>
      <c r="D34" s="235">
        <v>22</v>
      </c>
      <c r="E34" s="236"/>
      <c r="F34" s="236">
        <v>25</v>
      </c>
      <c r="G34" s="236"/>
      <c r="H34" s="236">
        <v>245</v>
      </c>
      <c r="I34" s="236"/>
      <c r="J34" s="325">
        <f>ROUNDDOWN(H34/D34,1)</f>
        <v>11.1</v>
      </c>
      <c r="K34" s="325"/>
    </row>
    <row r="35" spans="1:11" ht="12" customHeight="1"/>
    <row r="36" spans="1:11" s="45" customFormat="1" ht="22.5" customHeight="1" thickBot="1">
      <c r="A36" s="44" t="s">
        <v>54</v>
      </c>
      <c r="B36" s="44"/>
      <c r="C36" s="44"/>
      <c r="D36" s="44"/>
      <c r="E36" s="44"/>
      <c r="F36" s="44"/>
      <c r="G36" s="44"/>
      <c r="H36" s="44"/>
      <c r="I36" s="44"/>
      <c r="J36" s="294" t="s">
        <v>195</v>
      </c>
      <c r="K36" s="219"/>
    </row>
    <row r="37" spans="1:11" ht="15" customHeight="1">
      <c r="A37" s="295" t="s">
        <v>55</v>
      </c>
      <c r="B37" s="295"/>
      <c r="C37" s="296"/>
      <c r="D37" s="313" t="s">
        <v>56</v>
      </c>
      <c r="E37" s="295"/>
      <c r="F37" s="316" t="s">
        <v>57</v>
      </c>
      <c r="G37" s="316"/>
      <c r="H37" s="316"/>
      <c r="I37" s="316"/>
      <c r="J37" s="316"/>
      <c r="K37" s="317"/>
    </row>
    <row r="38" spans="1:11" ht="16.5" customHeight="1">
      <c r="A38" s="297"/>
      <c r="B38" s="297"/>
      <c r="C38" s="298"/>
      <c r="D38" s="314"/>
      <c r="E38" s="297"/>
      <c r="F38" s="299" t="s">
        <v>156</v>
      </c>
      <c r="G38" s="299"/>
      <c r="H38" s="299" t="s">
        <v>155</v>
      </c>
      <c r="I38" s="299"/>
      <c r="J38" s="290" t="s">
        <v>201</v>
      </c>
      <c r="K38" s="291"/>
    </row>
    <row r="39" spans="1:11" ht="23.25" customHeight="1" thickBot="1">
      <c r="A39" s="286">
        <v>2106</v>
      </c>
      <c r="B39" s="286"/>
      <c r="C39" s="287"/>
      <c r="D39" s="315">
        <v>2104</v>
      </c>
      <c r="E39" s="286"/>
      <c r="F39" s="288">
        <v>645</v>
      </c>
      <c r="G39" s="288"/>
      <c r="H39" s="288">
        <v>456</v>
      </c>
      <c r="I39" s="288"/>
      <c r="J39" s="288">
        <v>1003</v>
      </c>
      <c r="K39" s="289"/>
    </row>
    <row r="40" spans="1:11">
      <c r="G40" s="300" t="s">
        <v>58</v>
      </c>
      <c r="H40" s="300"/>
      <c r="I40" s="300"/>
      <c r="J40" s="300"/>
      <c r="K40" s="300"/>
    </row>
    <row r="41" spans="1:11">
      <c r="F41" s="128"/>
    </row>
    <row r="42" spans="1:11">
      <c r="F42" s="128"/>
    </row>
    <row r="43" spans="1:11">
      <c r="C43" s="128"/>
    </row>
  </sheetData>
  <mergeCells count="80">
    <mergeCell ref="A18:E18"/>
    <mergeCell ref="A19:E19"/>
    <mergeCell ref="I18:K18"/>
    <mergeCell ref="F18:H18"/>
    <mergeCell ref="F19:K19"/>
    <mergeCell ref="F8:K8"/>
    <mergeCell ref="A17:F17"/>
    <mergeCell ref="J17:K17"/>
    <mergeCell ref="F14:K14"/>
    <mergeCell ref="F11:K11"/>
    <mergeCell ref="F9:K9"/>
    <mergeCell ref="F12:K12"/>
    <mergeCell ref="F13:K13"/>
    <mergeCell ref="F15:K15"/>
    <mergeCell ref="F10:K10"/>
    <mergeCell ref="A1:E1"/>
    <mergeCell ref="F5:K5"/>
    <mergeCell ref="F7:K7"/>
    <mergeCell ref="I1:K1"/>
    <mergeCell ref="F6:K6"/>
    <mergeCell ref="F2:K2"/>
    <mergeCell ref="F4:K4"/>
    <mergeCell ref="A24:B24"/>
    <mergeCell ref="F24:H24"/>
    <mergeCell ref="C22:E23"/>
    <mergeCell ref="D34:E34"/>
    <mergeCell ref="D32:E32"/>
    <mergeCell ref="D33:E33"/>
    <mergeCell ref="C24:E24"/>
    <mergeCell ref="A29:C29"/>
    <mergeCell ref="H29:I29"/>
    <mergeCell ref="F34:G34"/>
    <mergeCell ref="F23:H23"/>
    <mergeCell ref="I23:K23"/>
    <mergeCell ref="J29:K29"/>
    <mergeCell ref="F27:G28"/>
    <mergeCell ref="H28:I28"/>
    <mergeCell ref="A32:C32"/>
    <mergeCell ref="G40:K40"/>
    <mergeCell ref="F31:G31"/>
    <mergeCell ref="H38:I38"/>
    <mergeCell ref="F32:G32"/>
    <mergeCell ref="F33:G33"/>
    <mergeCell ref="H34:I34"/>
    <mergeCell ref="F37:K37"/>
    <mergeCell ref="J33:K33"/>
    <mergeCell ref="J34:K34"/>
    <mergeCell ref="H32:I32"/>
    <mergeCell ref="H33:I33"/>
    <mergeCell ref="F29:G29"/>
    <mergeCell ref="A39:C39"/>
    <mergeCell ref="H39:I39"/>
    <mergeCell ref="J39:K39"/>
    <mergeCell ref="J32:K32"/>
    <mergeCell ref="J38:K38"/>
    <mergeCell ref="F39:G39"/>
    <mergeCell ref="A34:C34"/>
    <mergeCell ref="J36:K36"/>
    <mergeCell ref="A37:C38"/>
    <mergeCell ref="F38:G38"/>
    <mergeCell ref="D37:E38"/>
    <mergeCell ref="D39:E39"/>
    <mergeCell ref="A33:C33"/>
    <mergeCell ref="A31:C31"/>
    <mergeCell ref="A21:E21"/>
    <mergeCell ref="A22:B23"/>
    <mergeCell ref="J31:K31"/>
    <mergeCell ref="A26:E26"/>
    <mergeCell ref="D31:E31"/>
    <mergeCell ref="H31:I31"/>
    <mergeCell ref="J26:K26"/>
    <mergeCell ref="J21:K21"/>
    <mergeCell ref="I24:K24"/>
    <mergeCell ref="F22:K22"/>
    <mergeCell ref="A27:C28"/>
    <mergeCell ref="H27:K27"/>
    <mergeCell ref="J28:K28"/>
    <mergeCell ref="A30:C30"/>
    <mergeCell ref="D27:E28"/>
    <mergeCell ref="D29:E29"/>
  </mergeCells>
  <phoneticPr fontId="2"/>
  <printOptions horizontalCentered="1"/>
  <pageMargins left="0.39370078740157483" right="0.39370078740157483" top="0.59055118110236227" bottom="0.78740157480314965" header="0.51181102362204722" footer="0.3937007874015748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82"/>
  <sheetViews>
    <sheetView showGridLines="0" view="pageBreakPreview" topLeftCell="A43" zoomScale="85" zoomScaleNormal="100" workbookViewId="0">
      <selection activeCell="D80" sqref="D80"/>
    </sheetView>
  </sheetViews>
  <sheetFormatPr defaultRowHeight="17.25"/>
  <cols>
    <col min="1" max="1" width="10.59765625" style="127" customWidth="1"/>
    <col min="2" max="2" width="5.3984375" style="127" bestFit="1" customWidth="1"/>
    <col min="3" max="7" width="16" style="127" customWidth="1"/>
    <col min="8" max="10" width="8.796875" style="127"/>
    <col min="11" max="11" width="9.3984375" style="127" bestFit="1" customWidth="1"/>
    <col min="12" max="16384" width="8.796875" style="127"/>
  </cols>
  <sheetData>
    <row r="1" spans="1:11" ht="21" customHeight="1" thickBot="1">
      <c r="A1" s="261" t="s">
        <v>223</v>
      </c>
      <c r="B1" s="261"/>
      <c r="C1" s="261"/>
      <c r="D1" s="261"/>
      <c r="E1" s="335" t="s">
        <v>222</v>
      </c>
      <c r="F1" s="335"/>
    </row>
    <row r="2" spans="1:11">
      <c r="A2" s="247" t="s">
        <v>59</v>
      </c>
      <c r="B2" s="247"/>
      <c r="C2" s="336" t="s">
        <v>43</v>
      </c>
      <c r="D2" s="336" t="s">
        <v>44</v>
      </c>
      <c r="E2" s="224" t="s">
        <v>45</v>
      </c>
      <c r="F2" s="225"/>
    </row>
    <row r="3" spans="1:11" ht="18" customHeight="1">
      <c r="A3" s="249"/>
      <c r="B3" s="249"/>
      <c r="C3" s="337"/>
      <c r="D3" s="337"/>
      <c r="E3" s="164" t="s">
        <v>46</v>
      </c>
      <c r="F3" s="164" t="s">
        <v>60</v>
      </c>
    </row>
    <row r="4" spans="1:11" s="1" customFormat="1" ht="19.5" customHeight="1">
      <c r="A4" s="341" t="s">
        <v>3</v>
      </c>
      <c r="B4" s="342"/>
      <c r="C4" s="46">
        <f>SUM(C5:C32)</f>
        <v>1832</v>
      </c>
      <c r="D4" s="47">
        <f>SUM(D5:D32)</f>
        <v>15704</v>
      </c>
      <c r="E4" s="47">
        <f>SUM(E5:E32)</f>
        <v>29628</v>
      </c>
      <c r="F4" s="48">
        <f t="shared" ref="F4:F30" si="0">E4/C4</f>
        <v>16.172489082969431</v>
      </c>
    </row>
    <row r="5" spans="1:11" ht="19.5" customHeight="1">
      <c r="A5" s="327" t="s">
        <v>61</v>
      </c>
      <c r="B5" s="161" t="s">
        <v>62</v>
      </c>
      <c r="C5" s="49">
        <v>75</v>
      </c>
      <c r="D5" s="50">
        <v>219</v>
      </c>
      <c r="E5" s="50">
        <v>3826</v>
      </c>
      <c r="F5" s="170">
        <f t="shared" si="0"/>
        <v>51.013333333333335</v>
      </c>
      <c r="K5" s="144"/>
    </row>
    <row r="6" spans="1:11" ht="19.5" customHeight="1">
      <c r="A6" s="328"/>
      <c r="B6" s="161" t="s">
        <v>63</v>
      </c>
      <c r="C6" s="49">
        <v>184</v>
      </c>
      <c r="D6" s="50">
        <v>1402</v>
      </c>
      <c r="E6" s="50">
        <v>1976</v>
      </c>
      <c r="F6" s="170">
        <f t="shared" si="0"/>
        <v>10.739130434782609</v>
      </c>
    </row>
    <row r="7" spans="1:11" ht="19.5" customHeight="1">
      <c r="A7" s="264" t="s">
        <v>64</v>
      </c>
      <c r="B7" s="161" t="s">
        <v>62</v>
      </c>
      <c r="C7" s="49">
        <v>32</v>
      </c>
      <c r="D7" s="50">
        <v>68</v>
      </c>
      <c r="E7" s="50">
        <v>772</v>
      </c>
      <c r="F7" s="170">
        <f t="shared" si="0"/>
        <v>24.125</v>
      </c>
      <c r="I7" s="144"/>
      <c r="J7" s="144"/>
    </row>
    <row r="8" spans="1:11" ht="19.5" customHeight="1">
      <c r="A8" s="326"/>
      <c r="B8" s="161" t="s">
        <v>63</v>
      </c>
      <c r="C8" s="49">
        <v>129</v>
      </c>
      <c r="D8" s="50">
        <v>1760</v>
      </c>
      <c r="E8" s="50">
        <v>1980</v>
      </c>
      <c r="F8" s="170">
        <f t="shared" si="0"/>
        <v>15.348837209302326</v>
      </c>
    </row>
    <row r="9" spans="1:11" ht="19.5" customHeight="1">
      <c r="A9" s="327" t="s">
        <v>65</v>
      </c>
      <c r="B9" s="161" t="s">
        <v>62</v>
      </c>
      <c r="C9" s="49">
        <v>32</v>
      </c>
      <c r="D9" s="50">
        <v>118</v>
      </c>
      <c r="E9" s="50">
        <v>2127</v>
      </c>
      <c r="F9" s="170">
        <f t="shared" si="0"/>
        <v>66.46875</v>
      </c>
    </row>
    <row r="10" spans="1:11" ht="19.5" customHeight="1">
      <c r="A10" s="326"/>
      <c r="B10" s="161" t="s">
        <v>63</v>
      </c>
      <c r="C10" s="49">
        <v>50</v>
      </c>
      <c r="D10" s="50">
        <v>600</v>
      </c>
      <c r="E10" s="50">
        <v>777</v>
      </c>
      <c r="F10" s="170">
        <f t="shared" si="0"/>
        <v>15.54</v>
      </c>
    </row>
    <row r="11" spans="1:11" ht="19.5" customHeight="1">
      <c r="A11" s="264" t="s">
        <v>66</v>
      </c>
      <c r="B11" s="161" t="s">
        <v>62</v>
      </c>
      <c r="C11" s="49">
        <v>70</v>
      </c>
      <c r="D11" s="50">
        <v>142</v>
      </c>
      <c r="E11" s="50">
        <v>1649</v>
      </c>
      <c r="F11" s="170">
        <f t="shared" si="0"/>
        <v>23.557142857142857</v>
      </c>
    </row>
    <row r="12" spans="1:11" ht="19.5" customHeight="1">
      <c r="A12" s="326"/>
      <c r="B12" s="161" t="s">
        <v>63</v>
      </c>
      <c r="C12" s="49">
        <v>199</v>
      </c>
      <c r="D12" s="50">
        <v>2006</v>
      </c>
      <c r="E12" s="50">
        <v>2141</v>
      </c>
      <c r="F12" s="170">
        <f t="shared" si="0"/>
        <v>10.758793969849247</v>
      </c>
    </row>
    <row r="13" spans="1:11" ht="19.5" customHeight="1">
      <c r="A13" s="327" t="s">
        <v>67</v>
      </c>
      <c r="B13" s="161" t="s">
        <v>62</v>
      </c>
      <c r="C13" s="49">
        <v>40</v>
      </c>
      <c r="D13" s="50">
        <v>62</v>
      </c>
      <c r="E13" s="50">
        <v>351</v>
      </c>
      <c r="F13" s="170">
        <f t="shared" si="0"/>
        <v>8.7750000000000004</v>
      </c>
    </row>
    <row r="14" spans="1:11" ht="19.5" customHeight="1">
      <c r="A14" s="328"/>
      <c r="B14" s="161" t="s">
        <v>63</v>
      </c>
      <c r="C14" s="49">
        <v>484</v>
      </c>
      <c r="D14" s="50">
        <v>4284</v>
      </c>
      <c r="E14" s="50">
        <v>4274</v>
      </c>
      <c r="F14" s="170">
        <f t="shared" si="0"/>
        <v>8.8305785123966949</v>
      </c>
    </row>
    <row r="15" spans="1:11" ht="19.5" customHeight="1">
      <c r="A15" s="327" t="s">
        <v>68</v>
      </c>
      <c r="B15" s="161" t="s">
        <v>62</v>
      </c>
      <c r="C15" s="158">
        <v>8</v>
      </c>
      <c r="D15" s="50">
        <v>19</v>
      </c>
      <c r="E15" s="50">
        <v>355</v>
      </c>
      <c r="F15" s="170">
        <f t="shared" si="0"/>
        <v>44.375</v>
      </c>
    </row>
    <row r="16" spans="1:11" ht="19.5" customHeight="1">
      <c r="A16" s="328"/>
      <c r="B16" s="161" t="s">
        <v>63</v>
      </c>
      <c r="C16" s="49">
        <v>41</v>
      </c>
      <c r="D16" s="50">
        <v>430</v>
      </c>
      <c r="E16" s="50">
        <v>564</v>
      </c>
      <c r="F16" s="170">
        <f t="shared" si="0"/>
        <v>13.75609756097561</v>
      </c>
    </row>
    <row r="17" spans="1:6" ht="19.5" customHeight="1">
      <c r="A17" s="327" t="s">
        <v>69</v>
      </c>
      <c r="B17" s="161" t="s">
        <v>62</v>
      </c>
      <c r="C17" s="49">
        <v>25</v>
      </c>
      <c r="D17" s="50">
        <v>30</v>
      </c>
      <c r="E17" s="50">
        <v>268</v>
      </c>
      <c r="F17" s="170">
        <f t="shared" si="0"/>
        <v>10.72</v>
      </c>
    </row>
    <row r="18" spans="1:6" ht="19.5" customHeight="1">
      <c r="A18" s="328"/>
      <c r="B18" s="161" t="s">
        <v>63</v>
      </c>
      <c r="C18" s="49">
        <v>99</v>
      </c>
      <c r="D18" s="50">
        <v>1607</v>
      </c>
      <c r="E18" s="50">
        <v>1599</v>
      </c>
      <c r="F18" s="170">
        <f t="shared" si="0"/>
        <v>16.151515151515152</v>
      </c>
    </row>
    <row r="19" spans="1:6" ht="19.5" customHeight="1">
      <c r="A19" s="327" t="s">
        <v>221</v>
      </c>
      <c r="B19" s="161" t="s">
        <v>62</v>
      </c>
      <c r="C19" s="49">
        <v>11</v>
      </c>
      <c r="D19" s="50">
        <v>56</v>
      </c>
      <c r="E19" s="50">
        <v>376</v>
      </c>
      <c r="F19" s="170">
        <f t="shared" si="0"/>
        <v>34.18181818181818</v>
      </c>
    </row>
    <row r="20" spans="1:6" ht="19.5" customHeight="1">
      <c r="A20" s="328"/>
      <c r="B20" s="161" t="s">
        <v>63</v>
      </c>
      <c r="C20" s="49">
        <v>37</v>
      </c>
      <c r="D20" s="50">
        <v>396</v>
      </c>
      <c r="E20" s="50">
        <v>527</v>
      </c>
      <c r="F20" s="170">
        <f t="shared" si="0"/>
        <v>14.243243243243244</v>
      </c>
    </row>
    <row r="21" spans="1:6" ht="19.5" customHeight="1">
      <c r="A21" s="327" t="s">
        <v>161</v>
      </c>
      <c r="B21" s="161" t="s">
        <v>62</v>
      </c>
      <c r="C21" s="49">
        <v>16</v>
      </c>
      <c r="D21" s="50">
        <v>49</v>
      </c>
      <c r="E21" s="50">
        <v>531</v>
      </c>
      <c r="F21" s="170">
        <f t="shared" si="0"/>
        <v>33.1875</v>
      </c>
    </row>
    <row r="22" spans="1:6" ht="19.5" customHeight="1">
      <c r="A22" s="328"/>
      <c r="B22" s="161" t="s">
        <v>63</v>
      </c>
      <c r="C22" s="49">
        <v>67</v>
      </c>
      <c r="D22" s="50">
        <v>616</v>
      </c>
      <c r="E22" s="50">
        <v>1003</v>
      </c>
      <c r="F22" s="170">
        <f t="shared" si="0"/>
        <v>14.970149253731343</v>
      </c>
    </row>
    <row r="23" spans="1:6" ht="19.5" customHeight="1">
      <c r="A23" s="327" t="s">
        <v>160</v>
      </c>
      <c r="B23" s="161" t="s">
        <v>62</v>
      </c>
      <c r="C23" s="49">
        <v>3</v>
      </c>
      <c r="D23" s="50">
        <v>5</v>
      </c>
      <c r="E23" s="50">
        <v>90</v>
      </c>
      <c r="F23" s="170">
        <f t="shared" si="0"/>
        <v>30</v>
      </c>
    </row>
    <row r="24" spans="1:6" ht="19.5" customHeight="1">
      <c r="A24" s="328"/>
      <c r="B24" s="161" t="s">
        <v>63</v>
      </c>
      <c r="C24" s="49">
        <v>10</v>
      </c>
      <c r="D24" s="50">
        <v>10</v>
      </c>
      <c r="E24" s="50">
        <v>11</v>
      </c>
      <c r="F24" s="170">
        <f t="shared" si="0"/>
        <v>1.1000000000000001</v>
      </c>
    </row>
    <row r="25" spans="1:6" ht="19.5" customHeight="1">
      <c r="A25" s="264" t="s">
        <v>70</v>
      </c>
      <c r="B25" s="161" t="s">
        <v>62</v>
      </c>
      <c r="C25" s="49">
        <v>38</v>
      </c>
      <c r="D25" s="50">
        <v>112</v>
      </c>
      <c r="E25" s="50">
        <v>1529</v>
      </c>
      <c r="F25" s="170">
        <f t="shared" si="0"/>
        <v>40.236842105263158</v>
      </c>
    </row>
    <row r="26" spans="1:6" ht="19.5" customHeight="1">
      <c r="A26" s="326"/>
      <c r="B26" s="161" t="s">
        <v>63</v>
      </c>
      <c r="C26" s="49">
        <v>83</v>
      </c>
      <c r="D26" s="50">
        <v>900</v>
      </c>
      <c r="E26" s="50">
        <v>1098</v>
      </c>
      <c r="F26" s="170">
        <f t="shared" si="0"/>
        <v>13.228915662650602</v>
      </c>
    </row>
    <row r="27" spans="1:6" ht="19.5" customHeight="1">
      <c r="A27" s="347" t="s">
        <v>71</v>
      </c>
      <c r="B27" s="161" t="s">
        <v>62</v>
      </c>
      <c r="C27" s="49">
        <v>24</v>
      </c>
      <c r="D27" s="50">
        <v>50</v>
      </c>
      <c r="E27" s="50">
        <v>414</v>
      </c>
      <c r="F27" s="170">
        <f t="shared" si="0"/>
        <v>17.25</v>
      </c>
    </row>
    <row r="28" spans="1:6" ht="19.5" customHeight="1">
      <c r="A28" s="348"/>
      <c r="B28" s="161" t="s">
        <v>63</v>
      </c>
      <c r="C28" s="49">
        <v>55</v>
      </c>
      <c r="D28" s="50">
        <v>606</v>
      </c>
      <c r="E28" s="50">
        <v>775</v>
      </c>
      <c r="F28" s="170">
        <f t="shared" si="0"/>
        <v>14.090909090909092</v>
      </c>
    </row>
    <row r="29" spans="1:6" ht="19.5" customHeight="1">
      <c r="A29" s="345" t="s">
        <v>159</v>
      </c>
      <c r="B29" s="161" t="s">
        <v>62</v>
      </c>
      <c r="C29" s="49">
        <v>8</v>
      </c>
      <c r="D29" s="50">
        <v>26</v>
      </c>
      <c r="E29" s="50">
        <v>414</v>
      </c>
      <c r="F29" s="170">
        <f t="shared" si="0"/>
        <v>51.75</v>
      </c>
    </row>
    <row r="30" spans="1:6" ht="19.5" customHeight="1">
      <c r="A30" s="346"/>
      <c r="B30" s="161" t="s">
        <v>63</v>
      </c>
      <c r="C30" s="49">
        <v>9</v>
      </c>
      <c r="D30" s="50">
        <v>105</v>
      </c>
      <c r="E30" s="50">
        <v>164</v>
      </c>
      <c r="F30" s="170">
        <f t="shared" si="0"/>
        <v>18.222222222222221</v>
      </c>
    </row>
    <row r="31" spans="1:6" ht="19.5" customHeight="1">
      <c r="A31" s="347" t="s">
        <v>158</v>
      </c>
      <c r="B31" s="161" t="s">
        <v>62</v>
      </c>
      <c r="C31" s="49">
        <v>0</v>
      </c>
      <c r="D31" s="50">
        <v>0</v>
      </c>
      <c r="E31" s="50">
        <v>0</v>
      </c>
      <c r="F31" s="170" t="s">
        <v>220</v>
      </c>
    </row>
    <row r="32" spans="1:6" ht="19.5" customHeight="1" thickBot="1">
      <c r="A32" s="357"/>
      <c r="B32" s="216" t="s">
        <v>63</v>
      </c>
      <c r="C32" s="52">
        <v>3</v>
      </c>
      <c r="D32" s="53">
        <v>26</v>
      </c>
      <c r="E32" s="53">
        <v>37</v>
      </c>
      <c r="F32" s="176">
        <f>E32/C32</f>
        <v>12.333333333333334</v>
      </c>
    </row>
    <row r="33" spans="1:7" ht="24.95" customHeight="1">
      <c r="A33" s="358"/>
      <c r="B33" s="358"/>
      <c r="C33" s="358"/>
      <c r="D33" s="358"/>
      <c r="E33" s="358"/>
      <c r="F33" s="358"/>
      <c r="G33" s="358"/>
    </row>
    <row r="34" spans="1:7" ht="19.5" thickBot="1">
      <c r="A34" s="220" t="s">
        <v>72</v>
      </c>
      <c r="B34" s="220"/>
      <c r="C34" s="220"/>
      <c r="D34" s="220"/>
      <c r="E34" s="220"/>
      <c r="F34" s="338" t="s">
        <v>219</v>
      </c>
      <c r="G34" s="338"/>
    </row>
    <row r="35" spans="1:7" ht="20.25" customHeight="1">
      <c r="A35" s="54"/>
      <c r="B35" s="55"/>
      <c r="C35" s="163" t="s">
        <v>73</v>
      </c>
      <c r="D35" s="163" t="s">
        <v>74</v>
      </c>
      <c r="E35" s="163" t="s">
        <v>218</v>
      </c>
      <c r="F35" s="163" t="s">
        <v>75</v>
      </c>
    </row>
    <row r="36" spans="1:7" ht="14.25" customHeight="1">
      <c r="A36" s="339" t="s">
        <v>0</v>
      </c>
      <c r="B36" s="340"/>
      <c r="C36" s="56">
        <v>240</v>
      </c>
      <c r="D36" s="57">
        <v>14333</v>
      </c>
      <c r="E36" s="57">
        <v>13630</v>
      </c>
      <c r="F36" s="58">
        <f>E36/D36*100</f>
        <v>95.095234772901691</v>
      </c>
    </row>
    <row r="37" spans="1:7" ht="14.25" customHeight="1">
      <c r="A37" s="329" t="s">
        <v>76</v>
      </c>
      <c r="B37" s="330"/>
      <c r="C37" s="49">
        <v>240</v>
      </c>
      <c r="D37" s="50">
        <v>13295</v>
      </c>
      <c r="E37" s="50">
        <v>12903</v>
      </c>
      <c r="F37" s="51">
        <f>E37/D37*100</f>
        <v>97.051523128995868</v>
      </c>
    </row>
    <row r="38" spans="1:7" ht="14.25" customHeight="1">
      <c r="A38" s="329" t="s">
        <v>77</v>
      </c>
      <c r="B38" s="330"/>
      <c r="C38" s="49">
        <v>240</v>
      </c>
      <c r="D38" s="50">
        <v>13414</v>
      </c>
      <c r="E38" s="50">
        <v>13084</v>
      </c>
      <c r="F38" s="51">
        <v>98.297691545107014</v>
      </c>
    </row>
    <row r="39" spans="1:7" ht="14.25" customHeight="1">
      <c r="A39" s="329" t="s">
        <v>78</v>
      </c>
      <c r="B39" s="330"/>
      <c r="C39" s="59">
        <v>240</v>
      </c>
      <c r="D39" s="59">
        <v>13097</v>
      </c>
      <c r="E39" s="59">
        <v>12863</v>
      </c>
      <c r="F39" s="51">
        <v>98.2</v>
      </c>
    </row>
    <row r="40" spans="1:7" s="1" customFormat="1" ht="14.25" customHeight="1">
      <c r="A40" s="329" t="s">
        <v>79</v>
      </c>
      <c r="B40" s="330"/>
      <c r="C40" s="59">
        <v>238</v>
      </c>
      <c r="D40" s="59">
        <v>12923</v>
      </c>
      <c r="E40" s="59">
        <v>12681</v>
      </c>
      <c r="F40" s="51">
        <v>98.1</v>
      </c>
    </row>
    <row r="41" spans="1:7" ht="14.25" customHeight="1">
      <c r="A41" s="329" t="s">
        <v>80</v>
      </c>
      <c r="B41" s="330"/>
      <c r="C41" s="49">
        <v>240</v>
      </c>
      <c r="D41" s="50">
        <v>12576</v>
      </c>
      <c r="E41" s="50">
        <v>12316</v>
      </c>
      <c r="F41" s="51">
        <v>97.9</v>
      </c>
    </row>
    <row r="42" spans="1:7" ht="14.25" customHeight="1">
      <c r="A42" s="329" t="s">
        <v>36</v>
      </c>
      <c r="B42" s="330"/>
      <c r="C42" s="49">
        <f>SUM(C50:C57)</f>
        <v>684</v>
      </c>
      <c r="D42" s="50">
        <v>13259</v>
      </c>
      <c r="E42" s="50">
        <v>13019</v>
      </c>
      <c r="F42" s="60">
        <v>98.2</v>
      </c>
    </row>
    <row r="43" spans="1:7" ht="14.25" customHeight="1">
      <c r="A43" s="329" t="s">
        <v>37</v>
      </c>
      <c r="B43" s="330"/>
      <c r="C43" s="49">
        <f>SUM(C52:C58)</f>
        <v>240</v>
      </c>
      <c r="D43" s="50">
        <v>13897</v>
      </c>
      <c r="E43" s="50">
        <v>13699</v>
      </c>
      <c r="F43" s="60">
        <v>98.6</v>
      </c>
    </row>
    <row r="44" spans="1:7" ht="14.25" customHeight="1">
      <c r="A44" s="329" t="s">
        <v>38</v>
      </c>
      <c r="B44" s="330"/>
      <c r="C44" s="49">
        <v>240</v>
      </c>
      <c r="D44" s="50">
        <v>14128</v>
      </c>
      <c r="E44" s="50">
        <v>13892</v>
      </c>
      <c r="F44" s="60">
        <v>98.3</v>
      </c>
    </row>
    <row r="45" spans="1:7" ht="14.25" customHeight="1">
      <c r="A45" s="329" t="s">
        <v>39</v>
      </c>
      <c r="B45" s="330"/>
      <c r="C45" s="49">
        <v>240</v>
      </c>
      <c r="D45" s="50">
        <v>14209</v>
      </c>
      <c r="E45" s="50">
        <v>13907</v>
      </c>
      <c r="F45" s="60">
        <v>97.9</v>
      </c>
    </row>
    <row r="46" spans="1:7" ht="15" customHeight="1">
      <c r="A46" s="329" t="s">
        <v>40</v>
      </c>
      <c r="B46" s="330"/>
      <c r="C46" s="49">
        <v>240</v>
      </c>
      <c r="D46" s="50">
        <v>14666</v>
      </c>
      <c r="E46" s="50">
        <v>14429</v>
      </c>
      <c r="F46" s="60">
        <v>98.4</v>
      </c>
    </row>
    <row r="47" spans="1:7" ht="15" customHeight="1">
      <c r="A47" s="329" t="s">
        <v>29</v>
      </c>
      <c r="B47" s="330"/>
      <c r="C47" s="49">
        <v>240</v>
      </c>
      <c r="D47" s="50">
        <v>14461</v>
      </c>
      <c r="E47" s="50">
        <v>14232</v>
      </c>
      <c r="F47" s="60">
        <v>98.4</v>
      </c>
    </row>
    <row r="48" spans="1:7" ht="15" customHeight="1">
      <c r="A48" s="329" t="s">
        <v>149</v>
      </c>
      <c r="B48" s="330"/>
      <c r="C48" s="49">
        <v>240</v>
      </c>
      <c r="D48" s="50">
        <v>14563</v>
      </c>
      <c r="E48" s="50">
        <v>14432</v>
      </c>
      <c r="F48" s="60">
        <v>99.1</v>
      </c>
    </row>
    <row r="49" spans="1:11" ht="15" customHeight="1">
      <c r="A49" s="329" t="s">
        <v>150</v>
      </c>
      <c r="B49" s="330"/>
      <c r="C49" s="49">
        <v>240</v>
      </c>
      <c r="D49" s="50">
        <v>14894</v>
      </c>
      <c r="E49" s="50">
        <v>14553</v>
      </c>
      <c r="F49" s="60">
        <v>97.7</v>
      </c>
    </row>
    <row r="50" spans="1:11" ht="18" customHeight="1">
      <c r="A50" s="329" t="s">
        <v>154</v>
      </c>
      <c r="B50" s="330"/>
      <c r="C50" s="49">
        <f>SUM(C52:C58)</f>
        <v>240</v>
      </c>
      <c r="D50" s="50">
        <v>14711</v>
      </c>
      <c r="E50" s="50">
        <v>14384</v>
      </c>
      <c r="F50" s="215">
        <f t="shared" ref="F50:F58" si="1">E50/D50*100</f>
        <v>97.777173543606821</v>
      </c>
    </row>
    <row r="51" spans="1:11" ht="18" customHeight="1">
      <c r="A51" s="343" t="s">
        <v>197</v>
      </c>
      <c r="B51" s="344"/>
      <c r="C51" s="39">
        <v>240</v>
      </c>
      <c r="D51" s="41">
        <v>14922</v>
      </c>
      <c r="E51" s="41">
        <v>14547</v>
      </c>
      <c r="F51" s="138">
        <f t="shared" si="1"/>
        <v>97.486932046642536</v>
      </c>
    </row>
    <row r="52" spans="1:11" ht="18.75" customHeight="1">
      <c r="A52" s="333" t="s">
        <v>14</v>
      </c>
      <c r="B52" s="334"/>
      <c r="C52" s="49">
        <v>36</v>
      </c>
      <c r="D52" s="50">
        <v>3046</v>
      </c>
      <c r="E52" s="50">
        <v>2953</v>
      </c>
      <c r="F52" s="51">
        <f t="shared" si="1"/>
        <v>96.94681549573211</v>
      </c>
    </row>
    <row r="53" spans="1:11" ht="18.75" customHeight="1">
      <c r="A53" s="333" t="s">
        <v>15</v>
      </c>
      <c r="B53" s="334"/>
      <c r="C53" s="49">
        <v>36</v>
      </c>
      <c r="D53" s="50">
        <v>2417</v>
      </c>
      <c r="E53" s="50">
        <v>2345</v>
      </c>
      <c r="F53" s="51">
        <f t="shared" si="1"/>
        <v>97.021100537856853</v>
      </c>
    </row>
    <row r="54" spans="1:11" ht="18.75" customHeight="1">
      <c r="A54" s="333" t="s">
        <v>16</v>
      </c>
      <c r="B54" s="334"/>
      <c r="C54" s="49">
        <v>24</v>
      </c>
      <c r="D54" s="50">
        <v>1745</v>
      </c>
      <c r="E54" s="50">
        <v>1669</v>
      </c>
      <c r="F54" s="51">
        <f t="shared" si="1"/>
        <v>95.644699140401144</v>
      </c>
    </row>
    <row r="55" spans="1:11" ht="18.75" customHeight="1">
      <c r="A55" s="333" t="s">
        <v>17</v>
      </c>
      <c r="B55" s="334"/>
      <c r="C55" s="49">
        <v>36</v>
      </c>
      <c r="D55" s="50">
        <v>2444</v>
      </c>
      <c r="E55" s="50">
        <v>2407</v>
      </c>
      <c r="F55" s="51">
        <f t="shared" si="1"/>
        <v>98.486088379705407</v>
      </c>
    </row>
    <row r="56" spans="1:11" ht="18.75" customHeight="1">
      <c r="A56" s="333" t="s">
        <v>18</v>
      </c>
      <c r="B56" s="334"/>
      <c r="C56" s="49">
        <v>24</v>
      </c>
      <c r="D56" s="50">
        <v>1086</v>
      </c>
      <c r="E56" s="50">
        <v>1068</v>
      </c>
      <c r="F56" s="51">
        <f t="shared" si="1"/>
        <v>98.342541436464089</v>
      </c>
    </row>
    <row r="57" spans="1:11" ht="18.75" customHeight="1">
      <c r="A57" s="333" t="s">
        <v>19</v>
      </c>
      <c r="B57" s="334"/>
      <c r="C57" s="49">
        <v>48</v>
      </c>
      <c r="D57" s="50">
        <v>2048</v>
      </c>
      <c r="E57" s="50">
        <v>2022</v>
      </c>
      <c r="F57" s="51">
        <f t="shared" si="1"/>
        <v>98.73046875</v>
      </c>
    </row>
    <row r="58" spans="1:11" ht="18.75" customHeight="1" thickBot="1">
      <c r="A58" s="331" t="s">
        <v>20</v>
      </c>
      <c r="B58" s="332"/>
      <c r="C58" s="52">
        <v>36</v>
      </c>
      <c r="D58" s="53">
        <v>2136</v>
      </c>
      <c r="E58" s="53">
        <v>2083</v>
      </c>
      <c r="F58" s="61">
        <f t="shared" si="1"/>
        <v>97.518726591760299</v>
      </c>
    </row>
    <row r="59" spans="1:11" ht="23.25" customHeight="1">
      <c r="A59" s="368" t="s">
        <v>217</v>
      </c>
      <c r="B59" s="368"/>
      <c r="C59" s="368"/>
      <c r="D59" s="368"/>
      <c r="E59" s="368"/>
      <c r="F59" s="368"/>
    </row>
    <row r="60" spans="1:11" ht="21" customHeight="1">
      <c r="A60" s="309"/>
      <c r="B60" s="309"/>
      <c r="C60" s="309"/>
      <c r="D60" s="309"/>
      <c r="E60" s="309"/>
      <c r="F60" s="309"/>
    </row>
    <row r="61" spans="1:11" ht="24.95" customHeight="1">
      <c r="A61" s="128"/>
      <c r="B61" s="128"/>
      <c r="C61" s="128"/>
      <c r="D61" s="137"/>
      <c r="E61" s="137"/>
      <c r="F61" s="137"/>
    </row>
    <row r="62" spans="1:11" ht="22.5" customHeight="1" thickBot="1">
      <c r="A62" s="261" t="s">
        <v>216</v>
      </c>
      <c r="B62" s="261"/>
      <c r="C62" s="261"/>
      <c r="D62" s="261"/>
      <c r="E62" s="261"/>
      <c r="F62" s="132"/>
      <c r="G62" s="166" t="s">
        <v>215</v>
      </c>
      <c r="H62" s="128"/>
      <c r="I62" s="128"/>
      <c r="J62" s="128"/>
      <c r="K62" s="128"/>
    </row>
    <row r="63" spans="1:11" ht="18.75" customHeight="1">
      <c r="A63" s="274" t="s">
        <v>25</v>
      </c>
      <c r="B63" s="274"/>
      <c r="C63" s="367"/>
      <c r="D63" s="267" t="s">
        <v>81</v>
      </c>
      <c r="E63" s="274"/>
      <c r="F63" s="167" t="s">
        <v>82</v>
      </c>
      <c r="G63" s="160" t="s">
        <v>83</v>
      </c>
      <c r="H63" s="128"/>
      <c r="I63" s="128"/>
      <c r="J63" s="128"/>
      <c r="K63" s="128"/>
    </row>
    <row r="64" spans="1:11" ht="18.75" customHeight="1">
      <c r="A64" s="363">
        <v>14547</v>
      </c>
      <c r="B64" s="363"/>
      <c r="C64" s="364"/>
      <c r="D64" s="365">
        <v>9653</v>
      </c>
      <c r="E64" s="366"/>
      <c r="F64" s="62">
        <f>A64-D64-G64</f>
        <v>4894</v>
      </c>
      <c r="G64" s="180">
        <v>0</v>
      </c>
      <c r="H64" s="128"/>
      <c r="I64" s="128"/>
      <c r="J64" s="128"/>
      <c r="K64" s="128"/>
    </row>
    <row r="65" spans="1:11" ht="18.75" customHeight="1">
      <c r="A65" s="40"/>
      <c r="B65" s="63"/>
      <c r="C65" s="359" t="s">
        <v>84</v>
      </c>
      <c r="D65" s="359"/>
      <c r="E65" s="182">
        <f>D66+D67+D68+D69+D70+D71+D72+D73+G66+G67+G68+G69+G70+G71+G72+G73</f>
        <v>5842</v>
      </c>
      <c r="F65" s="64" t="s">
        <v>85</v>
      </c>
      <c r="G65" s="64"/>
      <c r="H65" s="128"/>
      <c r="I65" s="128"/>
      <c r="J65" s="128"/>
      <c r="K65" s="128"/>
    </row>
    <row r="66" spans="1:11" ht="18.75" customHeight="1">
      <c r="A66" s="360" t="s">
        <v>86</v>
      </c>
      <c r="B66" s="360"/>
      <c r="C66" s="350"/>
      <c r="D66" s="65">
        <v>706</v>
      </c>
      <c r="E66" s="361" t="s">
        <v>87</v>
      </c>
      <c r="F66" s="362"/>
      <c r="G66" s="49">
        <v>224</v>
      </c>
      <c r="H66" s="128"/>
      <c r="I66" s="128"/>
      <c r="J66" s="128"/>
    </row>
    <row r="67" spans="1:11" ht="18.75" customHeight="1">
      <c r="A67" s="349" t="s">
        <v>88</v>
      </c>
      <c r="B67" s="349"/>
      <c r="C67" s="350"/>
      <c r="D67" s="65">
        <v>4</v>
      </c>
      <c r="E67" s="353" t="s">
        <v>89</v>
      </c>
      <c r="F67" s="354"/>
      <c r="G67" s="49">
        <v>574</v>
      </c>
      <c r="H67" s="128"/>
      <c r="I67" s="128"/>
      <c r="J67" s="128"/>
    </row>
    <row r="68" spans="1:11" ht="18.75" customHeight="1">
      <c r="A68" s="349" t="s">
        <v>90</v>
      </c>
      <c r="B68" s="349"/>
      <c r="C68" s="350"/>
      <c r="D68" s="65">
        <v>42</v>
      </c>
      <c r="E68" s="353" t="s">
        <v>91</v>
      </c>
      <c r="F68" s="354"/>
      <c r="G68" s="49">
        <v>8</v>
      </c>
      <c r="H68" s="128"/>
      <c r="I68" s="152"/>
      <c r="J68" s="128"/>
    </row>
    <row r="69" spans="1:11" ht="18.75" customHeight="1">
      <c r="A69" s="349" t="s">
        <v>92</v>
      </c>
      <c r="B69" s="349"/>
      <c r="C69" s="350"/>
      <c r="D69" s="65">
        <v>218</v>
      </c>
      <c r="E69" s="353" t="s">
        <v>93</v>
      </c>
      <c r="F69" s="354"/>
      <c r="G69" s="49">
        <v>15</v>
      </c>
      <c r="H69" s="128"/>
      <c r="I69" s="128"/>
      <c r="J69" s="128"/>
    </row>
    <row r="70" spans="1:11" ht="18.75" customHeight="1">
      <c r="A70" s="349" t="s">
        <v>94</v>
      </c>
      <c r="B70" s="349"/>
      <c r="C70" s="350"/>
      <c r="D70" s="65">
        <v>80</v>
      </c>
      <c r="E70" s="353" t="s">
        <v>95</v>
      </c>
      <c r="F70" s="354"/>
      <c r="G70" s="49">
        <v>28</v>
      </c>
      <c r="H70" s="128"/>
      <c r="I70" s="128"/>
      <c r="J70" s="128"/>
    </row>
    <row r="71" spans="1:11" ht="18.75" customHeight="1">
      <c r="A71" s="349" t="s">
        <v>96</v>
      </c>
      <c r="B71" s="349"/>
      <c r="C71" s="350"/>
      <c r="D71" s="65">
        <v>186</v>
      </c>
      <c r="E71" s="353" t="s">
        <v>97</v>
      </c>
      <c r="F71" s="354"/>
      <c r="G71" s="49">
        <v>149</v>
      </c>
      <c r="H71" s="128"/>
      <c r="I71" s="128"/>
      <c r="J71" s="128"/>
    </row>
    <row r="72" spans="1:11" ht="18.75" customHeight="1">
      <c r="A72" s="349" t="s">
        <v>98</v>
      </c>
      <c r="B72" s="349"/>
      <c r="C72" s="350"/>
      <c r="D72" s="65">
        <v>1138</v>
      </c>
      <c r="E72" s="353" t="s">
        <v>99</v>
      </c>
      <c r="F72" s="354"/>
      <c r="G72" s="49">
        <v>1350</v>
      </c>
      <c r="H72" s="128"/>
      <c r="I72" s="128"/>
      <c r="J72" s="128"/>
    </row>
    <row r="73" spans="1:11" ht="18.75" customHeight="1" thickBot="1">
      <c r="A73" s="351" t="s">
        <v>100</v>
      </c>
      <c r="B73" s="351"/>
      <c r="C73" s="352"/>
      <c r="D73" s="66">
        <v>200</v>
      </c>
      <c r="E73" s="355" t="s">
        <v>101</v>
      </c>
      <c r="F73" s="356"/>
      <c r="G73" s="52">
        <v>920</v>
      </c>
      <c r="H73" s="128"/>
      <c r="I73" s="128"/>
      <c r="J73" s="128"/>
    </row>
    <row r="74" spans="1:11" s="128" customFormat="1" ht="21" customHeight="1">
      <c r="G74" s="172" t="s">
        <v>28</v>
      </c>
    </row>
    <row r="75" spans="1:11">
      <c r="D75" s="67"/>
    </row>
    <row r="82" spans="5:5">
      <c r="E82" s="144"/>
    </row>
  </sheetData>
  <mergeCells count="70">
    <mergeCell ref="A64:C64"/>
    <mergeCell ref="D64:E64"/>
    <mergeCell ref="A57:B57"/>
    <mergeCell ref="A63:C63"/>
    <mergeCell ref="A59:F60"/>
    <mergeCell ref="E72:F72"/>
    <mergeCell ref="E73:F73"/>
    <mergeCell ref="A70:C70"/>
    <mergeCell ref="A71:C71"/>
    <mergeCell ref="E70:F70"/>
    <mergeCell ref="E71:F71"/>
    <mergeCell ref="A25:A26"/>
    <mergeCell ref="A27:A28"/>
    <mergeCell ref="A23:A24"/>
    <mergeCell ref="A72:C72"/>
    <mergeCell ref="A73:C73"/>
    <mergeCell ref="A31:A32"/>
    <mergeCell ref="A33:G33"/>
    <mergeCell ref="E68:F68"/>
    <mergeCell ref="E69:F69"/>
    <mergeCell ref="C65:D65"/>
    <mergeCell ref="A66:C66"/>
    <mergeCell ref="A67:C67"/>
    <mergeCell ref="E66:F66"/>
    <mergeCell ref="E67:F67"/>
    <mergeCell ref="A68:C68"/>
    <mergeCell ref="A69:C69"/>
    <mergeCell ref="A45:B45"/>
    <mergeCell ref="A49:B49"/>
    <mergeCell ref="A29:A30"/>
    <mergeCell ref="A48:B48"/>
    <mergeCell ref="A39:B39"/>
    <mergeCell ref="A40:B40"/>
    <mergeCell ref="F34:G34"/>
    <mergeCell ref="A34:E34"/>
    <mergeCell ref="A38:B38"/>
    <mergeCell ref="A37:B37"/>
    <mergeCell ref="A36:B36"/>
    <mergeCell ref="A1:D1"/>
    <mergeCell ref="E1:F1"/>
    <mergeCell ref="A2:B3"/>
    <mergeCell ref="C2:C3"/>
    <mergeCell ref="A11:A12"/>
    <mergeCell ref="D2:D3"/>
    <mergeCell ref="E2:F2"/>
    <mergeCell ref="A4:B4"/>
    <mergeCell ref="A5:A6"/>
    <mergeCell ref="D63:E63"/>
    <mergeCell ref="A41:B41"/>
    <mergeCell ref="A62:E62"/>
    <mergeCell ref="A42:B42"/>
    <mergeCell ref="A58:B58"/>
    <mergeCell ref="A47:B47"/>
    <mergeCell ref="A54:B54"/>
    <mergeCell ref="A55:B55"/>
    <mergeCell ref="A56:B56"/>
    <mergeCell ref="A52:B52"/>
    <mergeCell ref="A53:B53"/>
    <mergeCell ref="A51:B51"/>
    <mergeCell ref="A43:B43"/>
    <mergeCell ref="A44:B44"/>
    <mergeCell ref="A46:B46"/>
    <mergeCell ref="A50:B50"/>
    <mergeCell ref="A7:A8"/>
    <mergeCell ref="A9:A10"/>
    <mergeCell ref="A17:A18"/>
    <mergeCell ref="A19:A20"/>
    <mergeCell ref="A21:A22"/>
    <mergeCell ref="A13:A14"/>
    <mergeCell ref="A15:A16"/>
  </mergeCells>
  <phoneticPr fontId="2"/>
  <printOptions horizontalCentered="1"/>
  <pageMargins left="0.39370078740157483" right="0.39370078740157483" top="0.59055118110236227" bottom="0.78740157480314965" header="0.51181102362204722" footer="0.39370078740157483"/>
  <pageSetup paperSize="9"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68"/>
  <sheetViews>
    <sheetView showGridLines="0" view="pageBreakPreview" zoomScale="85" zoomScaleNormal="100" zoomScaleSheetLayoutView="85" workbookViewId="0">
      <selection activeCell="L38" sqref="L38"/>
    </sheetView>
  </sheetViews>
  <sheetFormatPr defaultRowHeight="17.25"/>
  <cols>
    <col min="1" max="1" width="3.59765625" style="127" customWidth="1"/>
    <col min="2" max="3" width="16.19921875" style="127" customWidth="1"/>
    <col min="4" max="5" width="15.796875" style="127" customWidth="1"/>
    <col min="6" max="7" width="8.09765625" style="127" customWidth="1"/>
    <col min="8" max="8" width="15.796875" style="127" customWidth="1"/>
    <col min="9" max="10" width="8.69921875" style="127" customWidth="1"/>
    <col min="11" max="16384" width="8.796875" style="127"/>
  </cols>
  <sheetData>
    <row r="1" spans="1:13" s="128" customFormat="1" ht="22.5" customHeight="1" thickBot="1">
      <c r="A1" s="261" t="s">
        <v>228</v>
      </c>
      <c r="B1" s="261"/>
      <c r="C1" s="261"/>
      <c r="D1" s="261"/>
      <c r="E1" s="261"/>
      <c r="F1" s="261"/>
      <c r="G1" s="261"/>
      <c r="H1" s="166" t="s">
        <v>222</v>
      </c>
    </row>
    <row r="2" spans="1:13" s="154" customFormat="1" ht="21" customHeight="1">
      <c r="A2" s="68"/>
      <c r="B2" s="69"/>
      <c r="C2" s="171" t="s">
        <v>102</v>
      </c>
      <c r="D2" s="171" t="s">
        <v>25</v>
      </c>
      <c r="E2" s="171" t="s">
        <v>81</v>
      </c>
      <c r="F2" s="282" t="s">
        <v>103</v>
      </c>
      <c r="G2" s="282"/>
      <c r="H2" s="163" t="s">
        <v>104</v>
      </c>
    </row>
    <row r="3" spans="1:13" s="70" customFormat="1" ht="17.25" customHeight="1">
      <c r="A3" s="238" t="s">
        <v>224</v>
      </c>
      <c r="B3" s="239"/>
      <c r="C3" s="46">
        <v>347</v>
      </c>
      <c r="D3" s="47">
        <v>270</v>
      </c>
      <c r="E3" s="47">
        <v>60</v>
      </c>
      <c r="F3" s="231">
        <v>159</v>
      </c>
      <c r="G3" s="231"/>
      <c r="H3" s="47">
        <v>51</v>
      </c>
    </row>
    <row r="4" spans="1:13" s="128" customFormat="1" ht="17.25" customHeight="1">
      <c r="A4" s="233" t="s">
        <v>14</v>
      </c>
      <c r="B4" s="234"/>
      <c r="C4" s="49">
        <v>142</v>
      </c>
      <c r="D4" s="50">
        <v>110</v>
      </c>
      <c r="E4" s="50">
        <v>19</v>
      </c>
      <c r="F4" s="222">
        <v>64</v>
      </c>
      <c r="G4" s="222"/>
      <c r="H4" s="50">
        <v>27</v>
      </c>
      <c r="I4" s="152"/>
    </row>
    <row r="5" spans="1:13" ht="17.25" customHeight="1">
      <c r="A5" s="233" t="s">
        <v>15</v>
      </c>
      <c r="B5" s="234"/>
      <c r="C5" s="49">
        <v>22</v>
      </c>
      <c r="D5" s="50">
        <v>14</v>
      </c>
      <c r="E5" s="50">
        <v>5</v>
      </c>
      <c r="F5" s="222">
        <v>5</v>
      </c>
      <c r="G5" s="222"/>
      <c r="H5" s="50">
        <v>4</v>
      </c>
      <c r="I5" s="128"/>
      <c r="J5" s="128"/>
      <c r="K5" s="128"/>
      <c r="L5" s="128"/>
    </row>
    <row r="6" spans="1:13" ht="17.25" customHeight="1">
      <c r="A6" s="233" t="s">
        <v>16</v>
      </c>
      <c r="B6" s="234"/>
      <c r="C6" s="49">
        <v>46</v>
      </c>
      <c r="D6" s="50">
        <v>37</v>
      </c>
      <c r="E6" s="50">
        <v>19</v>
      </c>
      <c r="F6" s="222">
        <v>15</v>
      </c>
      <c r="G6" s="222"/>
      <c r="H6" s="50">
        <v>3</v>
      </c>
      <c r="I6" s="128"/>
      <c r="J6" s="128"/>
      <c r="K6" s="128"/>
      <c r="L6" s="128"/>
    </row>
    <row r="7" spans="1:13" ht="17.25" customHeight="1">
      <c r="A7" s="233" t="s">
        <v>17</v>
      </c>
      <c r="B7" s="234"/>
      <c r="C7" s="49">
        <v>22</v>
      </c>
      <c r="D7" s="50">
        <v>16</v>
      </c>
      <c r="E7" s="50">
        <v>4</v>
      </c>
      <c r="F7" s="222">
        <v>9</v>
      </c>
      <c r="G7" s="222"/>
      <c r="H7" s="50">
        <v>3</v>
      </c>
      <c r="I7" s="128"/>
      <c r="J7" s="128"/>
      <c r="K7" s="128"/>
      <c r="L7" s="128"/>
    </row>
    <row r="8" spans="1:13" ht="17.25" customHeight="1">
      <c r="A8" s="233" t="s">
        <v>18</v>
      </c>
      <c r="B8" s="234"/>
      <c r="C8" s="49">
        <v>34</v>
      </c>
      <c r="D8" s="50">
        <v>25</v>
      </c>
      <c r="E8" s="50">
        <v>2</v>
      </c>
      <c r="F8" s="222">
        <v>21</v>
      </c>
      <c r="G8" s="222"/>
      <c r="H8" s="50">
        <v>2</v>
      </c>
      <c r="I8" s="128"/>
      <c r="J8" s="128"/>
      <c r="K8" s="128"/>
      <c r="L8" s="128"/>
    </row>
    <row r="9" spans="1:13" ht="17.25" customHeight="1">
      <c r="A9" s="233" t="s">
        <v>19</v>
      </c>
      <c r="B9" s="234"/>
      <c r="C9" s="49">
        <v>50</v>
      </c>
      <c r="D9" s="50">
        <v>44</v>
      </c>
      <c r="E9" s="50">
        <v>5</v>
      </c>
      <c r="F9" s="222">
        <v>33</v>
      </c>
      <c r="G9" s="222"/>
      <c r="H9" s="50">
        <v>6</v>
      </c>
      <c r="I9" s="128"/>
      <c r="J9" s="128"/>
      <c r="K9" s="128"/>
      <c r="L9" s="128"/>
    </row>
    <row r="10" spans="1:13" ht="17.25" customHeight="1">
      <c r="A10" s="373" t="s">
        <v>20</v>
      </c>
      <c r="B10" s="374"/>
      <c r="C10" s="71">
        <v>31</v>
      </c>
      <c r="D10" s="72">
        <v>24</v>
      </c>
      <c r="E10" s="72">
        <v>6</v>
      </c>
      <c r="F10" s="376">
        <v>12</v>
      </c>
      <c r="G10" s="376"/>
      <c r="H10" s="72">
        <v>6</v>
      </c>
      <c r="I10" s="128"/>
      <c r="J10" s="128"/>
      <c r="K10" s="128"/>
      <c r="L10" s="128"/>
    </row>
    <row r="11" spans="1:13" ht="17.25" customHeight="1">
      <c r="A11" s="381" t="s">
        <v>105</v>
      </c>
      <c r="B11" s="371" t="s">
        <v>86</v>
      </c>
      <c r="C11" s="372"/>
      <c r="D11" s="56">
        <v>12</v>
      </c>
      <c r="E11" s="57">
        <v>1</v>
      </c>
      <c r="F11" s="265">
        <v>9</v>
      </c>
      <c r="G11" s="265"/>
      <c r="H11" s="73">
        <v>2</v>
      </c>
      <c r="I11" s="128"/>
      <c r="J11" s="152"/>
      <c r="K11" s="137"/>
      <c r="L11" s="152"/>
      <c r="M11" s="144"/>
    </row>
    <row r="12" spans="1:13" ht="17.25" customHeight="1">
      <c r="A12" s="382"/>
      <c r="B12" s="371" t="s">
        <v>88</v>
      </c>
      <c r="C12" s="372"/>
      <c r="D12" s="74">
        <v>0</v>
      </c>
      <c r="E12" s="74">
        <v>0</v>
      </c>
      <c r="F12" s="222">
        <v>0</v>
      </c>
      <c r="G12" s="222"/>
      <c r="H12" s="74">
        <v>0</v>
      </c>
      <c r="I12" s="128"/>
      <c r="J12" s="128"/>
      <c r="K12" s="137"/>
      <c r="L12" s="128"/>
    </row>
    <row r="13" spans="1:13" ht="17.25" customHeight="1">
      <c r="A13" s="382"/>
      <c r="B13" s="371" t="s">
        <v>90</v>
      </c>
      <c r="C13" s="372"/>
      <c r="D13" s="74">
        <v>0</v>
      </c>
      <c r="E13" s="181">
        <v>0</v>
      </c>
      <c r="F13" s="222">
        <v>0</v>
      </c>
      <c r="G13" s="222"/>
      <c r="H13" s="74">
        <v>0</v>
      </c>
      <c r="I13" s="128"/>
      <c r="J13" s="128"/>
      <c r="K13" s="137"/>
      <c r="L13" s="128"/>
    </row>
    <row r="14" spans="1:13" ht="17.25" customHeight="1">
      <c r="A14" s="382"/>
      <c r="B14" s="371" t="s">
        <v>92</v>
      </c>
      <c r="C14" s="372"/>
      <c r="D14" s="49">
        <v>19</v>
      </c>
      <c r="E14" s="50">
        <v>11</v>
      </c>
      <c r="F14" s="222">
        <v>8</v>
      </c>
      <c r="G14" s="222"/>
      <c r="H14" s="50">
        <v>0</v>
      </c>
      <c r="I14" s="128"/>
      <c r="J14" s="128"/>
      <c r="K14" s="137"/>
      <c r="L14" s="128"/>
    </row>
    <row r="15" spans="1:13" ht="17.25" customHeight="1">
      <c r="A15" s="382"/>
      <c r="B15" s="371" t="s">
        <v>94</v>
      </c>
      <c r="C15" s="372"/>
      <c r="D15" s="49">
        <v>1</v>
      </c>
      <c r="E15" s="181">
        <v>0</v>
      </c>
      <c r="F15" s="375">
        <v>0</v>
      </c>
      <c r="G15" s="375"/>
      <c r="H15" s="50">
        <v>1</v>
      </c>
      <c r="I15" s="128"/>
      <c r="J15" s="128"/>
      <c r="K15" s="137"/>
      <c r="L15" s="128"/>
    </row>
    <row r="16" spans="1:13" ht="17.25" customHeight="1">
      <c r="A16" s="382"/>
      <c r="B16" s="371" t="s">
        <v>96</v>
      </c>
      <c r="C16" s="372"/>
      <c r="D16" s="49">
        <v>21</v>
      </c>
      <c r="E16" s="74">
        <v>3</v>
      </c>
      <c r="F16" s="222">
        <v>10</v>
      </c>
      <c r="G16" s="222"/>
      <c r="H16" s="50">
        <v>8</v>
      </c>
      <c r="I16" s="128"/>
      <c r="J16" s="128"/>
      <c r="K16" s="137"/>
      <c r="L16" s="128"/>
    </row>
    <row r="17" spans="1:12" ht="17.25" customHeight="1">
      <c r="A17" s="382"/>
      <c r="B17" s="371" t="s">
        <v>98</v>
      </c>
      <c r="C17" s="372"/>
      <c r="D17" s="49">
        <v>25</v>
      </c>
      <c r="E17" s="74">
        <v>1</v>
      </c>
      <c r="F17" s="222">
        <v>9</v>
      </c>
      <c r="G17" s="222"/>
      <c r="H17" s="50">
        <v>15</v>
      </c>
      <c r="I17" s="128"/>
      <c r="J17" s="128"/>
      <c r="K17" s="137"/>
      <c r="L17" s="128"/>
    </row>
    <row r="18" spans="1:12" ht="17.25" customHeight="1">
      <c r="A18" s="382"/>
      <c r="B18" s="371" t="s">
        <v>100</v>
      </c>
      <c r="C18" s="372"/>
      <c r="D18" s="49">
        <v>131</v>
      </c>
      <c r="E18" s="50">
        <v>34</v>
      </c>
      <c r="F18" s="222">
        <v>88</v>
      </c>
      <c r="G18" s="222"/>
      <c r="H18" s="50">
        <v>9</v>
      </c>
      <c r="I18" s="128"/>
      <c r="J18" s="128"/>
      <c r="K18" s="137"/>
      <c r="L18" s="128"/>
    </row>
    <row r="19" spans="1:12" ht="17.25" customHeight="1">
      <c r="A19" s="382"/>
      <c r="B19" s="371" t="s">
        <v>87</v>
      </c>
      <c r="C19" s="372"/>
      <c r="D19" s="49">
        <v>10</v>
      </c>
      <c r="E19" s="50">
        <v>1</v>
      </c>
      <c r="F19" s="222">
        <v>3</v>
      </c>
      <c r="G19" s="222"/>
      <c r="H19" s="50">
        <v>6</v>
      </c>
      <c r="I19" s="128"/>
      <c r="J19" s="128"/>
      <c r="K19" s="137"/>
      <c r="L19" s="128"/>
    </row>
    <row r="20" spans="1:12" ht="17.25" customHeight="1">
      <c r="A20" s="382"/>
      <c r="B20" s="371" t="s">
        <v>89</v>
      </c>
      <c r="C20" s="372"/>
      <c r="D20" s="49">
        <v>29</v>
      </c>
      <c r="E20" s="50">
        <v>6</v>
      </c>
      <c r="F20" s="222">
        <v>18</v>
      </c>
      <c r="G20" s="222"/>
      <c r="H20" s="181">
        <v>5</v>
      </c>
      <c r="I20" s="128"/>
      <c r="J20" s="128"/>
      <c r="K20" s="137"/>
      <c r="L20" s="128"/>
    </row>
    <row r="21" spans="1:12" ht="17.25" customHeight="1">
      <c r="A21" s="382"/>
      <c r="B21" s="371" t="s">
        <v>91</v>
      </c>
      <c r="C21" s="372"/>
      <c r="D21" s="74">
        <v>0</v>
      </c>
      <c r="E21" s="74">
        <v>0</v>
      </c>
      <c r="F21" s="375">
        <v>0</v>
      </c>
      <c r="G21" s="375"/>
      <c r="H21" s="74">
        <v>0</v>
      </c>
      <c r="I21" s="128"/>
      <c r="J21" s="128"/>
      <c r="K21" s="137"/>
      <c r="L21" s="128"/>
    </row>
    <row r="22" spans="1:12" ht="17.25" customHeight="1">
      <c r="A22" s="382"/>
      <c r="B22" s="371" t="s">
        <v>93</v>
      </c>
      <c r="C22" s="372"/>
      <c r="D22" s="49">
        <v>5</v>
      </c>
      <c r="E22" s="181">
        <v>1</v>
      </c>
      <c r="F22" s="222">
        <v>2</v>
      </c>
      <c r="G22" s="222"/>
      <c r="H22" s="74">
        <v>2</v>
      </c>
      <c r="I22" s="128"/>
      <c r="J22" s="128"/>
      <c r="K22" s="137"/>
      <c r="L22" s="128"/>
    </row>
    <row r="23" spans="1:12" ht="17.25" customHeight="1">
      <c r="A23" s="382"/>
      <c r="B23" s="371" t="s">
        <v>95</v>
      </c>
      <c r="C23" s="372"/>
      <c r="D23" s="49">
        <v>0</v>
      </c>
      <c r="E23" s="74">
        <v>0</v>
      </c>
      <c r="F23" s="222">
        <v>0</v>
      </c>
      <c r="G23" s="222"/>
      <c r="H23" s="74">
        <v>0</v>
      </c>
      <c r="I23" s="128"/>
      <c r="J23" s="128"/>
      <c r="K23" s="137"/>
      <c r="L23" s="128"/>
    </row>
    <row r="24" spans="1:12" ht="17.25" customHeight="1">
      <c r="A24" s="382"/>
      <c r="B24" s="371" t="s">
        <v>97</v>
      </c>
      <c r="C24" s="372"/>
      <c r="D24" s="74">
        <v>0</v>
      </c>
      <c r="E24" s="74">
        <v>0</v>
      </c>
      <c r="F24" s="222">
        <v>0</v>
      </c>
      <c r="G24" s="222"/>
      <c r="H24" s="74">
        <v>0</v>
      </c>
      <c r="I24" s="128"/>
      <c r="J24" s="128"/>
      <c r="K24" s="137"/>
      <c r="L24" s="128"/>
    </row>
    <row r="25" spans="1:12" ht="17.25" customHeight="1">
      <c r="A25" s="382"/>
      <c r="B25" s="371" t="s">
        <v>106</v>
      </c>
      <c r="C25" s="372"/>
      <c r="D25" s="49">
        <v>1</v>
      </c>
      <c r="E25" s="74">
        <v>0</v>
      </c>
      <c r="F25" s="222">
        <v>0</v>
      </c>
      <c r="G25" s="222"/>
      <c r="H25" s="74">
        <v>1</v>
      </c>
      <c r="I25" s="128"/>
      <c r="J25" s="128"/>
      <c r="K25" s="137"/>
      <c r="L25" s="128"/>
    </row>
    <row r="26" spans="1:12" ht="17.25" customHeight="1" thickBot="1">
      <c r="A26" s="383"/>
      <c r="B26" s="390" t="s">
        <v>101</v>
      </c>
      <c r="C26" s="391"/>
      <c r="D26" s="49">
        <v>16</v>
      </c>
      <c r="E26" s="53">
        <v>2</v>
      </c>
      <c r="F26" s="236">
        <v>12</v>
      </c>
      <c r="G26" s="236"/>
      <c r="H26" s="75">
        <v>2</v>
      </c>
      <c r="I26" s="128"/>
      <c r="J26" s="128"/>
      <c r="K26" s="137"/>
      <c r="L26" s="128"/>
    </row>
    <row r="27" spans="1:12" ht="6.75" customHeight="1">
      <c r="A27" s="143"/>
      <c r="B27" s="129"/>
      <c r="C27" s="129"/>
      <c r="D27" s="129"/>
      <c r="E27" s="129"/>
      <c r="F27" s="129"/>
      <c r="G27" s="131"/>
      <c r="H27" s="131"/>
      <c r="I27" s="137"/>
      <c r="J27" s="153"/>
      <c r="K27" s="137"/>
      <c r="L27" s="128"/>
    </row>
    <row r="28" spans="1:12" ht="22.5" customHeight="1" thickBot="1">
      <c r="A28" s="261" t="s">
        <v>227</v>
      </c>
      <c r="B28" s="261"/>
      <c r="C28" s="261"/>
      <c r="D28" s="261"/>
      <c r="E28" s="132"/>
      <c r="F28" s="132"/>
      <c r="G28" s="259" t="str">
        <f>+H1</f>
        <v>平成27年度</v>
      </c>
      <c r="H28" s="259"/>
      <c r="I28" s="137"/>
      <c r="J28" s="137"/>
      <c r="K28" s="137"/>
      <c r="L28" s="128"/>
    </row>
    <row r="29" spans="1:12" s="76" customFormat="1" ht="17.25" customHeight="1">
      <c r="A29" s="384" t="s">
        <v>74</v>
      </c>
      <c r="B29" s="385"/>
      <c r="C29" s="392" t="s">
        <v>25</v>
      </c>
      <c r="D29" s="392" t="s">
        <v>75</v>
      </c>
      <c r="E29" s="266" t="s">
        <v>107</v>
      </c>
      <c r="F29" s="266"/>
      <c r="G29" s="266"/>
      <c r="H29" s="267"/>
      <c r="I29" s="40"/>
      <c r="J29" s="40"/>
      <c r="K29" s="40"/>
      <c r="L29" s="40"/>
    </row>
    <row r="30" spans="1:12" s="76" customFormat="1" ht="17.25" customHeight="1">
      <c r="A30" s="386"/>
      <c r="B30" s="387"/>
      <c r="C30" s="393"/>
      <c r="D30" s="393"/>
      <c r="E30" s="77" t="s">
        <v>108</v>
      </c>
      <c r="F30" s="394" t="s">
        <v>109</v>
      </c>
      <c r="G30" s="395"/>
      <c r="H30" s="183" t="s">
        <v>110</v>
      </c>
      <c r="I30" s="40"/>
      <c r="J30" s="40"/>
      <c r="K30" s="40"/>
      <c r="L30" s="40"/>
    </row>
    <row r="31" spans="1:12" ht="17.25" customHeight="1">
      <c r="A31" s="379">
        <v>14943</v>
      </c>
      <c r="B31" s="380"/>
      <c r="C31" s="78">
        <v>13544</v>
      </c>
      <c r="D31" s="79" t="s">
        <v>226</v>
      </c>
      <c r="E31" s="80">
        <v>9595</v>
      </c>
      <c r="F31" s="377">
        <v>3949</v>
      </c>
      <c r="G31" s="378"/>
      <c r="H31" s="74">
        <v>0</v>
      </c>
      <c r="I31" s="128"/>
      <c r="J31" s="128"/>
      <c r="K31" s="128"/>
      <c r="L31" s="128"/>
    </row>
    <row r="32" spans="1:12" ht="17.25" customHeight="1">
      <c r="A32" s="360" t="s">
        <v>86</v>
      </c>
      <c r="B32" s="360"/>
      <c r="C32" s="389"/>
      <c r="D32" s="81">
        <v>2088</v>
      </c>
      <c r="E32" s="388" t="s">
        <v>111</v>
      </c>
      <c r="F32" s="360"/>
      <c r="G32" s="389"/>
      <c r="H32" s="82">
        <v>111</v>
      </c>
    </row>
    <row r="33" spans="1:9" ht="17.25" customHeight="1">
      <c r="A33" s="349" t="s">
        <v>112</v>
      </c>
      <c r="B33" s="349"/>
      <c r="C33" s="350"/>
      <c r="D33" s="83">
        <v>90</v>
      </c>
      <c r="E33" s="369" t="s">
        <v>113</v>
      </c>
      <c r="F33" s="349"/>
      <c r="G33" s="350"/>
      <c r="H33" s="84">
        <v>59</v>
      </c>
    </row>
    <row r="34" spans="1:9" ht="17.25" customHeight="1">
      <c r="A34" s="349" t="s">
        <v>115</v>
      </c>
      <c r="B34" s="349"/>
      <c r="C34" s="350"/>
      <c r="D34" s="83">
        <v>930</v>
      </c>
      <c r="E34" s="369" t="s">
        <v>114</v>
      </c>
      <c r="F34" s="349"/>
      <c r="G34" s="350"/>
      <c r="H34" s="84">
        <v>67</v>
      </c>
    </row>
    <row r="35" spans="1:9" ht="17.25" customHeight="1">
      <c r="A35" s="349" t="s">
        <v>117</v>
      </c>
      <c r="B35" s="349"/>
      <c r="C35" s="350"/>
      <c r="D35" s="83">
        <v>125</v>
      </c>
      <c r="E35" s="369" t="s">
        <v>116</v>
      </c>
      <c r="F35" s="349"/>
      <c r="G35" s="350"/>
      <c r="H35" s="84">
        <v>190</v>
      </c>
    </row>
    <row r="36" spans="1:9" ht="17.25" customHeight="1">
      <c r="A36" s="349" t="s">
        <v>119</v>
      </c>
      <c r="B36" s="349"/>
      <c r="C36" s="350"/>
      <c r="D36" s="83">
        <v>25</v>
      </c>
      <c r="E36" s="369" t="s">
        <v>118</v>
      </c>
      <c r="F36" s="349"/>
      <c r="G36" s="350"/>
      <c r="H36" s="84">
        <v>78</v>
      </c>
    </row>
    <row r="37" spans="1:9" ht="17.25" customHeight="1">
      <c r="A37" s="349" t="s">
        <v>121</v>
      </c>
      <c r="B37" s="349"/>
      <c r="C37" s="350"/>
      <c r="D37" s="83">
        <v>710</v>
      </c>
      <c r="E37" s="369" t="s">
        <v>120</v>
      </c>
      <c r="F37" s="349"/>
      <c r="G37" s="350"/>
      <c r="H37" s="84">
        <v>68</v>
      </c>
    </row>
    <row r="38" spans="1:9" ht="17.25" customHeight="1">
      <c r="A38" s="349" t="s">
        <v>100</v>
      </c>
      <c r="B38" s="349"/>
      <c r="C38" s="350"/>
      <c r="D38" s="83">
        <v>38</v>
      </c>
      <c r="E38" s="369" t="s">
        <v>122</v>
      </c>
      <c r="F38" s="349"/>
      <c r="G38" s="350"/>
      <c r="H38" s="85">
        <v>373</v>
      </c>
    </row>
    <row r="39" spans="1:9" ht="17.25" customHeight="1">
      <c r="A39" s="349" t="s">
        <v>123</v>
      </c>
      <c r="B39" s="349"/>
      <c r="C39" s="350"/>
      <c r="D39" s="83">
        <v>3</v>
      </c>
      <c r="E39" s="369"/>
      <c r="F39" s="349"/>
      <c r="G39" s="350"/>
      <c r="H39" s="84"/>
    </row>
    <row r="40" spans="1:9" ht="17.25" customHeight="1" thickBot="1">
      <c r="A40" s="351"/>
      <c r="B40" s="351"/>
      <c r="C40" s="352"/>
      <c r="D40" s="86"/>
      <c r="E40" s="142"/>
      <c r="F40" s="189"/>
      <c r="G40" s="141"/>
      <c r="H40" s="140"/>
    </row>
    <row r="41" spans="1:9" ht="7.5" customHeight="1">
      <c r="A41" s="129"/>
      <c r="B41" s="129"/>
      <c r="C41" s="129"/>
      <c r="D41" s="129"/>
      <c r="E41" s="129"/>
      <c r="F41" s="129"/>
    </row>
    <row r="42" spans="1:9" ht="22.5" customHeight="1" thickBot="1">
      <c r="A42" s="220" t="s">
        <v>225</v>
      </c>
      <c r="B42" s="220"/>
      <c r="C42" s="220"/>
      <c r="D42" s="220"/>
      <c r="E42" s="128"/>
      <c r="F42" s="259" t="str">
        <f>G28</f>
        <v>平成27年度</v>
      </c>
      <c r="G42" s="259"/>
      <c r="H42" s="259"/>
      <c r="I42" s="128"/>
    </row>
    <row r="43" spans="1:9">
      <c r="A43" s="68"/>
      <c r="B43" s="69"/>
      <c r="C43" s="171" t="s">
        <v>102</v>
      </c>
      <c r="D43" s="171" t="s">
        <v>25</v>
      </c>
      <c r="E43" s="171" t="s">
        <v>81</v>
      </c>
      <c r="F43" s="282" t="s">
        <v>103</v>
      </c>
      <c r="G43" s="282"/>
      <c r="H43" s="163" t="s">
        <v>104</v>
      </c>
    </row>
    <row r="44" spans="1:9">
      <c r="A44" s="238" t="s">
        <v>224</v>
      </c>
      <c r="B44" s="239"/>
      <c r="C44" s="46">
        <v>210</v>
      </c>
      <c r="D44" s="47">
        <v>134</v>
      </c>
      <c r="E44" s="47">
        <v>32</v>
      </c>
      <c r="F44" s="231">
        <v>89</v>
      </c>
      <c r="G44" s="231"/>
      <c r="H44" s="47">
        <v>13</v>
      </c>
    </row>
    <row r="45" spans="1:9">
      <c r="A45" s="233" t="s">
        <v>14</v>
      </c>
      <c r="B45" s="234"/>
      <c r="C45" s="49">
        <v>54</v>
      </c>
      <c r="D45" s="50">
        <v>30</v>
      </c>
      <c r="E45" s="50">
        <v>7</v>
      </c>
      <c r="F45" s="222">
        <v>19</v>
      </c>
      <c r="G45" s="222"/>
      <c r="H45" s="50">
        <v>4</v>
      </c>
    </row>
    <row r="46" spans="1:9">
      <c r="A46" s="233" t="s">
        <v>15</v>
      </c>
      <c r="B46" s="234"/>
      <c r="C46" s="49">
        <v>39</v>
      </c>
      <c r="D46" s="50">
        <v>19</v>
      </c>
      <c r="E46" s="50">
        <v>4</v>
      </c>
      <c r="F46" s="222">
        <v>14</v>
      </c>
      <c r="G46" s="222"/>
      <c r="H46" s="50">
        <v>1</v>
      </c>
    </row>
    <row r="47" spans="1:9">
      <c r="A47" s="233" t="s">
        <v>16</v>
      </c>
      <c r="B47" s="234"/>
      <c r="C47" s="49">
        <v>6</v>
      </c>
      <c r="D47" s="50">
        <v>3</v>
      </c>
      <c r="E47" s="50">
        <v>0</v>
      </c>
      <c r="F47" s="222">
        <v>2</v>
      </c>
      <c r="G47" s="222"/>
      <c r="H47" s="50">
        <v>1</v>
      </c>
    </row>
    <row r="48" spans="1:9">
      <c r="A48" s="233" t="s">
        <v>17</v>
      </c>
      <c r="B48" s="234"/>
      <c r="C48" s="49">
        <v>30</v>
      </c>
      <c r="D48" s="50">
        <v>17</v>
      </c>
      <c r="E48" s="50">
        <v>5</v>
      </c>
      <c r="F48" s="222">
        <v>8</v>
      </c>
      <c r="G48" s="222"/>
      <c r="H48" s="50">
        <v>4</v>
      </c>
    </row>
    <row r="49" spans="1:8">
      <c r="A49" s="233" t="s">
        <v>18</v>
      </c>
      <c r="B49" s="234"/>
      <c r="C49" s="49">
        <v>20</v>
      </c>
      <c r="D49" s="50">
        <v>18</v>
      </c>
      <c r="E49" s="50">
        <v>8</v>
      </c>
      <c r="F49" s="222">
        <v>10</v>
      </c>
      <c r="G49" s="222"/>
      <c r="H49" s="50">
        <v>0</v>
      </c>
    </row>
    <row r="50" spans="1:8">
      <c r="A50" s="233" t="s">
        <v>19</v>
      </c>
      <c r="B50" s="234"/>
      <c r="C50" s="49">
        <v>30</v>
      </c>
      <c r="D50" s="50">
        <v>31</v>
      </c>
      <c r="E50" s="50">
        <v>7</v>
      </c>
      <c r="F50" s="222">
        <v>22</v>
      </c>
      <c r="G50" s="222"/>
      <c r="H50" s="50">
        <v>2</v>
      </c>
    </row>
    <row r="51" spans="1:8">
      <c r="A51" s="373" t="s">
        <v>20</v>
      </c>
      <c r="B51" s="374"/>
      <c r="C51" s="71">
        <v>31</v>
      </c>
      <c r="D51" s="72">
        <v>16</v>
      </c>
      <c r="E51" s="72">
        <v>1</v>
      </c>
      <c r="F51" s="376">
        <v>14</v>
      </c>
      <c r="G51" s="376"/>
      <c r="H51" s="72">
        <v>1</v>
      </c>
    </row>
    <row r="52" spans="1:8">
      <c r="A52" s="381" t="s">
        <v>105</v>
      </c>
      <c r="B52" s="371" t="s">
        <v>86</v>
      </c>
      <c r="C52" s="372"/>
      <c r="D52" s="56">
        <v>13</v>
      </c>
      <c r="E52" s="57">
        <v>0</v>
      </c>
      <c r="F52" s="265">
        <v>12</v>
      </c>
      <c r="G52" s="265"/>
      <c r="H52" s="73">
        <v>1</v>
      </c>
    </row>
    <row r="53" spans="1:8">
      <c r="A53" s="382"/>
      <c r="B53" s="371" t="s">
        <v>88</v>
      </c>
      <c r="C53" s="372"/>
      <c r="D53" s="74">
        <v>1</v>
      </c>
      <c r="E53" s="74">
        <v>1</v>
      </c>
      <c r="F53" s="222">
        <v>0</v>
      </c>
      <c r="G53" s="222"/>
      <c r="H53" s="74">
        <v>0</v>
      </c>
    </row>
    <row r="54" spans="1:8">
      <c r="A54" s="382"/>
      <c r="B54" s="371" t="s">
        <v>90</v>
      </c>
      <c r="C54" s="372"/>
      <c r="D54" s="74">
        <v>0</v>
      </c>
      <c r="E54" s="181">
        <v>0</v>
      </c>
      <c r="F54" s="222">
        <v>0</v>
      </c>
      <c r="G54" s="222"/>
      <c r="H54" s="74">
        <v>0</v>
      </c>
    </row>
    <row r="55" spans="1:8">
      <c r="A55" s="382"/>
      <c r="B55" s="371" t="s">
        <v>92</v>
      </c>
      <c r="C55" s="372"/>
      <c r="D55" s="49">
        <v>4</v>
      </c>
      <c r="E55" s="50">
        <v>4</v>
      </c>
      <c r="F55" s="222">
        <v>0</v>
      </c>
      <c r="G55" s="222"/>
      <c r="H55" s="50">
        <v>0</v>
      </c>
    </row>
    <row r="56" spans="1:8">
      <c r="A56" s="382"/>
      <c r="B56" s="371" t="s">
        <v>94</v>
      </c>
      <c r="C56" s="372"/>
      <c r="D56" s="49">
        <v>4</v>
      </c>
      <c r="E56" s="181">
        <v>1</v>
      </c>
      <c r="F56" s="375">
        <v>2</v>
      </c>
      <c r="G56" s="375"/>
      <c r="H56" s="50">
        <v>1</v>
      </c>
    </row>
    <row r="57" spans="1:8">
      <c r="A57" s="382"/>
      <c r="B57" s="371" t="s">
        <v>96</v>
      </c>
      <c r="C57" s="372"/>
      <c r="D57" s="49">
        <v>21</v>
      </c>
      <c r="E57" s="74">
        <v>7</v>
      </c>
      <c r="F57" s="222">
        <v>12</v>
      </c>
      <c r="G57" s="222"/>
      <c r="H57" s="50">
        <v>2</v>
      </c>
    </row>
    <row r="58" spans="1:8">
      <c r="A58" s="382"/>
      <c r="B58" s="371" t="s">
        <v>98</v>
      </c>
      <c r="C58" s="372"/>
      <c r="D58" s="49">
        <v>10</v>
      </c>
      <c r="E58" s="74">
        <v>3</v>
      </c>
      <c r="F58" s="222">
        <v>4</v>
      </c>
      <c r="G58" s="222"/>
      <c r="H58" s="50">
        <v>3</v>
      </c>
    </row>
    <row r="59" spans="1:8">
      <c r="A59" s="382"/>
      <c r="B59" s="371" t="s">
        <v>100</v>
      </c>
      <c r="C59" s="372"/>
      <c r="D59" s="49">
        <v>11</v>
      </c>
      <c r="E59" s="50">
        <v>7</v>
      </c>
      <c r="F59" s="222">
        <v>4</v>
      </c>
      <c r="G59" s="222"/>
      <c r="H59" s="50">
        <v>0</v>
      </c>
    </row>
    <row r="60" spans="1:8">
      <c r="A60" s="382"/>
      <c r="B60" s="371" t="s">
        <v>87</v>
      </c>
      <c r="C60" s="372"/>
      <c r="D60" s="49">
        <v>10</v>
      </c>
      <c r="E60" s="50">
        <v>3</v>
      </c>
      <c r="F60" s="222">
        <v>6</v>
      </c>
      <c r="G60" s="222"/>
      <c r="H60" s="50">
        <v>1</v>
      </c>
    </row>
    <row r="61" spans="1:8">
      <c r="A61" s="382"/>
      <c r="B61" s="371" t="s">
        <v>89</v>
      </c>
      <c r="C61" s="372"/>
      <c r="D61" s="49">
        <v>5</v>
      </c>
      <c r="E61" s="50">
        <v>0</v>
      </c>
      <c r="F61" s="222">
        <v>5</v>
      </c>
      <c r="G61" s="222"/>
      <c r="H61" s="181">
        <v>0</v>
      </c>
    </row>
    <row r="62" spans="1:8">
      <c r="A62" s="382"/>
      <c r="B62" s="371" t="s">
        <v>91</v>
      </c>
      <c r="C62" s="372"/>
      <c r="D62" s="74">
        <v>1</v>
      </c>
      <c r="E62" s="74">
        <v>0</v>
      </c>
      <c r="F62" s="375">
        <v>1</v>
      </c>
      <c r="G62" s="375"/>
      <c r="H62" s="74">
        <v>0</v>
      </c>
    </row>
    <row r="63" spans="1:8">
      <c r="A63" s="382"/>
      <c r="B63" s="371" t="s">
        <v>93</v>
      </c>
      <c r="C63" s="372"/>
      <c r="D63" s="49">
        <v>28</v>
      </c>
      <c r="E63" s="181">
        <v>0</v>
      </c>
      <c r="F63" s="222">
        <v>27</v>
      </c>
      <c r="G63" s="222"/>
      <c r="H63" s="74">
        <v>1</v>
      </c>
    </row>
    <row r="64" spans="1:8">
      <c r="A64" s="382"/>
      <c r="B64" s="371" t="s">
        <v>153</v>
      </c>
      <c r="C64" s="372"/>
      <c r="D64" s="49">
        <v>0</v>
      </c>
      <c r="E64" s="74">
        <v>0</v>
      </c>
      <c r="F64" s="222">
        <v>0</v>
      </c>
      <c r="G64" s="222"/>
      <c r="H64" s="74">
        <v>0</v>
      </c>
    </row>
    <row r="65" spans="1:8">
      <c r="A65" s="382"/>
      <c r="B65" s="371" t="s">
        <v>152</v>
      </c>
      <c r="C65" s="372"/>
      <c r="D65" s="74">
        <v>0</v>
      </c>
      <c r="E65" s="74">
        <v>0</v>
      </c>
      <c r="F65" s="222">
        <v>0</v>
      </c>
      <c r="G65" s="222"/>
      <c r="H65" s="74">
        <v>0</v>
      </c>
    </row>
    <row r="66" spans="1:8" ht="18" thickBot="1">
      <c r="A66" s="383"/>
      <c r="B66" s="390" t="s">
        <v>101</v>
      </c>
      <c r="C66" s="391"/>
      <c r="D66" s="52">
        <v>26</v>
      </c>
      <c r="E66" s="53">
        <v>6</v>
      </c>
      <c r="F66" s="236">
        <v>16</v>
      </c>
      <c r="G66" s="236"/>
      <c r="H66" s="75">
        <v>4</v>
      </c>
    </row>
    <row r="67" spans="1:8">
      <c r="D67" s="217"/>
    </row>
    <row r="68" spans="1:8">
      <c r="G68" s="370" t="s">
        <v>125</v>
      </c>
      <c r="H68" s="370"/>
    </row>
  </sheetData>
  <mergeCells count="128">
    <mergeCell ref="F42:H42"/>
    <mergeCell ref="B64:C64"/>
    <mergeCell ref="F64:G64"/>
    <mergeCell ref="B65:C65"/>
    <mergeCell ref="F65:G65"/>
    <mergeCell ref="B61:C61"/>
    <mergeCell ref="F56:G56"/>
    <mergeCell ref="B57:C57"/>
    <mergeCell ref="F57:G57"/>
    <mergeCell ref="F62:G62"/>
    <mergeCell ref="B58:C58"/>
    <mergeCell ref="F58:G58"/>
    <mergeCell ref="B59:C59"/>
    <mergeCell ref="F59:G59"/>
    <mergeCell ref="F48:G48"/>
    <mergeCell ref="A49:B49"/>
    <mergeCell ref="A45:B45"/>
    <mergeCell ref="F45:G45"/>
    <mergeCell ref="A36:C36"/>
    <mergeCell ref="A38:C38"/>
    <mergeCell ref="A40:C40"/>
    <mergeCell ref="A42:D42"/>
    <mergeCell ref="A52:A66"/>
    <mergeCell ref="B52:C52"/>
    <mergeCell ref="F52:G52"/>
    <mergeCell ref="B53:C53"/>
    <mergeCell ref="F53:G53"/>
    <mergeCell ref="B54:C54"/>
    <mergeCell ref="F54:G54"/>
    <mergeCell ref="B55:C55"/>
    <mergeCell ref="F55:G55"/>
    <mergeCell ref="B56:C56"/>
    <mergeCell ref="F61:G61"/>
    <mergeCell ref="B62:C62"/>
    <mergeCell ref="B60:C60"/>
    <mergeCell ref="F60:G60"/>
    <mergeCell ref="B66:C66"/>
    <mergeCell ref="F66:G66"/>
    <mergeCell ref="B63:C63"/>
    <mergeCell ref="F63:G63"/>
    <mergeCell ref="B14:C14"/>
    <mergeCell ref="E32:G32"/>
    <mergeCell ref="E33:G33"/>
    <mergeCell ref="B16:C16"/>
    <mergeCell ref="B23:C23"/>
    <mergeCell ref="F20:G20"/>
    <mergeCell ref="F21:G21"/>
    <mergeCell ref="B26:C26"/>
    <mergeCell ref="B24:C24"/>
    <mergeCell ref="B25:C25"/>
    <mergeCell ref="C29:C30"/>
    <mergeCell ref="D29:D30"/>
    <mergeCell ref="G28:H28"/>
    <mergeCell ref="A32:C32"/>
    <mergeCell ref="F30:G30"/>
    <mergeCell ref="A33:C33"/>
    <mergeCell ref="F10:G10"/>
    <mergeCell ref="F31:G31"/>
    <mergeCell ref="A4:B4"/>
    <mergeCell ref="A5:B5"/>
    <mergeCell ref="A6:B6"/>
    <mergeCell ref="A7:B7"/>
    <mergeCell ref="B19:C19"/>
    <mergeCell ref="B11:C11"/>
    <mergeCell ref="B12:C12"/>
    <mergeCell ref="B13:C13"/>
    <mergeCell ref="F22:G22"/>
    <mergeCell ref="B22:C22"/>
    <mergeCell ref="B21:C21"/>
    <mergeCell ref="B20:C20"/>
    <mergeCell ref="A31:B31"/>
    <mergeCell ref="A11:A26"/>
    <mergeCell ref="F23:G23"/>
    <mergeCell ref="F24:G24"/>
    <mergeCell ref="F25:G25"/>
    <mergeCell ref="F26:G26"/>
    <mergeCell ref="F19:G19"/>
    <mergeCell ref="A28:D28"/>
    <mergeCell ref="E29:H29"/>
    <mergeCell ref="A29:B30"/>
    <mergeCell ref="A1:G1"/>
    <mergeCell ref="A8:B8"/>
    <mergeCell ref="A3:B3"/>
    <mergeCell ref="F8:G8"/>
    <mergeCell ref="B18:C18"/>
    <mergeCell ref="F13:G13"/>
    <mergeCell ref="F14:G14"/>
    <mergeCell ref="A9:B9"/>
    <mergeCell ref="A10:B10"/>
    <mergeCell ref="F9:G9"/>
    <mergeCell ref="F2:G2"/>
    <mergeCell ref="F3:G3"/>
    <mergeCell ref="F4:G4"/>
    <mergeCell ref="F5:G5"/>
    <mergeCell ref="F6:G6"/>
    <mergeCell ref="F7:G7"/>
    <mergeCell ref="F11:G11"/>
    <mergeCell ref="F12:G12"/>
    <mergeCell ref="B17:C17"/>
    <mergeCell ref="F15:G15"/>
    <mergeCell ref="F16:G16"/>
    <mergeCell ref="F17:G17"/>
    <mergeCell ref="F18:G18"/>
    <mergeCell ref="B15:C15"/>
    <mergeCell ref="A34:C34"/>
    <mergeCell ref="A35:C35"/>
    <mergeCell ref="A39:C39"/>
    <mergeCell ref="A37:C37"/>
    <mergeCell ref="E34:G34"/>
    <mergeCell ref="E35:G35"/>
    <mergeCell ref="G68:H68"/>
    <mergeCell ref="E37:G37"/>
    <mergeCell ref="E38:G38"/>
    <mergeCell ref="F43:G43"/>
    <mergeCell ref="F44:G44"/>
    <mergeCell ref="A46:B46"/>
    <mergeCell ref="F46:G46"/>
    <mergeCell ref="A47:B47"/>
    <mergeCell ref="F47:G47"/>
    <mergeCell ref="A48:B48"/>
    <mergeCell ref="F49:G49"/>
    <mergeCell ref="A50:B50"/>
    <mergeCell ref="F50:G50"/>
    <mergeCell ref="A51:B51"/>
    <mergeCell ref="F51:G51"/>
    <mergeCell ref="E36:G36"/>
    <mergeCell ref="E39:G39"/>
    <mergeCell ref="A44:B44"/>
  </mergeCells>
  <phoneticPr fontId="2"/>
  <printOptions horizontalCentered="1"/>
  <pageMargins left="0.54" right="0.45" top="0.59055118110236227" bottom="0.28000000000000003" header="0.51181102362204722" footer="0.39370078740157483"/>
  <pageSetup paperSize="9" scale="7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66"/>
  <sheetViews>
    <sheetView showGridLines="0" view="pageBreakPreview" topLeftCell="A43" zoomScaleNormal="100" workbookViewId="0">
      <selection activeCell="A27" sqref="A27:E27"/>
    </sheetView>
  </sheetViews>
  <sheetFormatPr defaultRowHeight="17.25"/>
  <cols>
    <col min="1" max="1" width="4.59765625" style="127" customWidth="1"/>
    <col min="2" max="7" width="15.69921875" style="127" customWidth="1"/>
    <col min="8" max="9" width="8.69921875" style="127" customWidth="1"/>
    <col min="10" max="16384" width="8.796875" style="127"/>
  </cols>
  <sheetData>
    <row r="1" spans="1:11" ht="22.5" customHeight="1" thickBot="1">
      <c r="A1" s="261" t="s">
        <v>234</v>
      </c>
      <c r="B1" s="261"/>
      <c r="C1" s="261"/>
      <c r="D1" s="261"/>
      <c r="E1" s="261"/>
      <c r="F1" s="338" t="s">
        <v>233</v>
      </c>
      <c r="G1" s="338"/>
      <c r="H1" s="128"/>
      <c r="I1" s="128"/>
    </row>
    <row r="2" spans="1:11" ht="18.75" customHeight="1">
      <c r="A2" s="54"/>
      <c r="B2" s="54"/>
      <c r="C2" s="168" t="s">
        <v>73</v>
      </c>
      <c r="D2" s="168" t="s">
        <v>74</v>
      </c>
      <c r="E2" s="168" t="s">
        <v>218</v>
      </c>
      <c r="F2" s="168" t="s">
        <v>75</v>
      </c>
      <c r="G2" s="148"/>
      <c r="H2" s="148"/>
      <c r="I2" s="190"/>
      <c r="J2" s="190"/>
      <c r="K2" s="190"/>
    </row>
    <row r="3" spans="1:11">
      <c r="A3" s="414" t="s">
        <v>0</v>
      </c>
      <c r="B3" s="415"/>
      <c r="C3" s="56">
        <v>216</v>
      </c>
      <c r="D3" s="57">
        <v>14603</v>
      </c>
      <c r="E3" s="57">
        <v>12358</v>
      </c>
      <c r="F3" s="89">
        <f>E3/D3*100</f>
        <v>84.626446620557417</v>
      </c>
      <c r="G3" s="137"/>
      <c r="H3" s="128"/>
    </row>
    <row r="4" spans="1:11">
      <c r="A4" s="233" t="s">
        <v>76</v>
      </c>
      <c r="B4" s="234"/>
      <c r="C4" s="49">
        <v>216</v>
      </c>
      <c r="D4" s="50">
        <v>13385</v>
      </c>
      <c r="E4" s="50">
        <v>11987</v>
      </c>
      <c r="F4" s="90">
        <f>E4/D4*100</f>
        <v>89.555472543892407</v>
      </c>
      <c r="G4" s="137"/>
      <c r="H4" s="128"/>
    </row>
    <row r="5" spans="1:11">
      <c r="A5" s="233" t="s">
        <v>77</v>
      </c>
      <c r="B5" s="234"/>
      <c r="C5" s="49">
        <v>216</v>
      </c>
      <c r="D5" s="50">
        <v>12917</v>
      </c>
      <c r="E5" s="50">
        <v>11577</v>
      </c>
      <c r="F5" s="90">
        <v>89.626074165828001</v>
      </c>
      <c r="G5" s="128"/>
      <c r="H5" s="128"/>
    </row>
    <row r="6" spans="1:11" s="1" customFormat="1">
      <c r="A6" s="233" t="s">
        <v>78</v>
      </c>
      <c r="B6" s="234"/>
      <c r="C6" s="49">
        <v>228</v>
      </c>
      <c r="D6" s="50">
        <v>13184</v>
      </c>
      <c r="E6" s="50">
        <v>12301</v>
      </c>
      <c r="F6" s="90">
        <f>E6/D6*100</f>
        <v>93.302487864077662</v>
      </c>
      <c r="G6" s="87"/>
      <c r="H6" s="70"/>
    </row>
    <row r="7" spans="1:11" s="1" customFormat="1">
      <c r="A7" s="233" t="s">
        <v>79</v>
      </c>
      <c r="B7" s="234"/>
      <c r="C7" s="49">
        <v>227</v>
      </c>
      <c r="D7" s="50">
        <v>13057</v>
      </c>
      <c r="E7" s="50">
        <v>12121</v>
      </c>
      <c r="F7" s="90">
        <f>E7/D7*100</f>
        <v>92.831431416098638</v>
      </c>
      <c r="G7" s="87"/>
      <c r="H7" s="70"/>
    </row>
    <row r="8" spans="1:11" s="1" customFormat="1">
      <c r="A8" s="233" t="s">
        <v>80</v>
      </c>
      <c r="B8" s="234"/>
      <c r="C8" s="49">
        <v>228</v>
      </c>
      <c r="D8" s="50">
        <v>12914</v>
      </c>
      <c r="E8" s="50">
        <v>12165</v>
      </c>
      <c r="F8" s="90">
        <v>94.2</v>
      </c>
      <c r="G8" s="87"/>
      <c r="H8" s="70"/>
    </row>
    <row r="9" spans="1:11" s="1" customFormat="1">
      <c r="A9" s="233" t="s">
        <v>36</v>
      </c>
      <c r="B9" s="234"/>
      <c r="C9" s="49">
        <v>228</v>
      </c>
      <c r="D9" s="50">
        <v>12514</v>
      </c>
      <c r="E9" s="50">
        <v>11878</v>
      </c>
      <c r="F9" s="90">
        <f>E9/D9*100</f>
        <v>94.917692184753079</v>
      </c>
      <c r="G9" s="87"/>
      <c r="H9" s="70"/>
    </row>
    <row r="10" spans="1:11" s="1" customFormat="1">
      <c r="A10" s="233" t="s">
        <v>37</v>
      </c>
      <c r="B10" s="234"/>
      <c r="C10" s="49">
        <v>228</v>
      </c>
      <c r="D10" s="50">
        <v>13139</v>
      </c>
      <c r="E10" s="50">
        <v>12510</v>
      </c>
      <c r="F10" s="90">
        <v>95.2</v>
      </c>
      <c r="G10" s="87"/>
      <c r="H10" s="70"/>
    </row>
    <row r="11" spans="1:11" s="1" customFormat="1">
      <c r="A11" s="233" t="s">
        <v>38</v>
      </c>
      <c r="B11" s="410"/>
      <c r="C11" s="49">
        <v>228</v>
      </c>
      <c r="D11" s="50">
        <v>13731</v>
      </c>
      <c r="E11" s="50">
        <v>13086</v>
      </c>
      <c r="F11" s="90">
        <f>E11/D11*100</f>
        <v>95.302599956303254</v>
      </c>
      <c r="G11" s="87"/>
      <c r="H11" s="70"/>
    </row>
    <row r="12" spans="1:11" s="1" customFormat="1">
      <c r="A12" s="233" t="s">
        <v>39</v>
      </c>
      <c r="B12" s="410"/>
      <c r="C12" s="49">
        <v>228</v>
      </c>
      <c r="D12" s="50">
        <v>14038</v>
      </c>
      <c r="E12" s="50">
        <v>13375</v>
      </c>
      <c r="F12" s="90">
        <v>95.3</v>
      </c>
      <c r="G12" s="87"/>
      <c r="H12" s="70"/>
    </row>
    <row r="13" spans="1:11" s="1" customFormat="1">
      <c r="A13" s="233" t="s">
        <v>40</v>
      </c>
      <c r="B13" s="410"/>
      <c r="C13" s="49">
        <v>228</v>
      </c>
      <c r="D13" s="50">
        <v>14029</v>
      </c>
      <c r="E13" s="50">
        <v>13437</v>
      </c>
      <c r="F13" s="90">
        <f>E13/D13*100</f>
        <v>95.780169648585073</v>
      </c>
      <c r="G13" s="87"/>
      <c r="H13" s="70"/>
    </row>
    <row r="14" spans="1:11" s="1" customFormat="1">
      <c r="A14" s="411" t="s">
        <v>29</v>
      </c>
      <c r="B14" s="412"/>
      <c r="C14" s="50">
        <v>228</v>
      </c>
      <c r="D14" s="50">
        <v>14434</v>
      </c>
      <c r="E14" s="50">
        <v>13837</v>
      </c>
      <c r="F14" s="90">
        <v>95.8</v>
      </c>
      <c r="G14" s="87"/>
      <c r="H14" s="70"/>
    </row>
    <row r="15" spans="1:11" s="1" customFormat="1">
      <c r="A15" s="411" t="s">
        <v>149</v>
      </c>
      <c r="B15" s="412"/>
      <c r="C15" s="50">
        <v>228</v>
      </c>
      <c r="D15" s="50">
        <v>14543</v>
      </c>
      <c r="E15" s="50">
        <v>14159</v>
      </c>
      <c r="F15" s="90">
        <v>97.4</v>
      </c>
      <c r="G15" s="87"/>
      <c r="H15" s="70"/>
    </row>
    <row r="16" spans="1:11" s="1" customFormat="1">
      <c r="A16" s="411" t="s">
        <v>150</v>
      </c>
      <c r="B16" s="412"/>
      <c r="C16" s="50">
        <v>228</v>
      </c>
      <c r="D16" s="50">
        <v>14250</v>
      </c>
      <c r="E16" s="50">
        <v>13747</v>
      </c>
      <c r="F16" s="90">
        <v>96.5</v>
      </c>
      <c r="G16" s="87"/>
      <c r="H16" s="70"/>
    </row>
    <row r="17" spans="1:9" s="1" customFormat="1" ht="17.25" customHeight="1">
      <c r="A17" s="233" t="s">
        <v>154</v>
      </c>
      <c r="B17" s="410"/>
      <c r="C17" s="50">
        <f>SUM(C19:C25)</f>
        <v>228</v>
      </c>
      <c r="D17" s="50">
        <v>14633</v>
      </c>
      <c r="E17" s="50">
        <v>14273</v>
      </c>
      <c r="F17" s="90">
        <f t="shared" ref="F17:F25" si="0">E17/D17*100</f>
        <v>97.539807284903972</v>
      </c>
      <c r="G17" s="87"/>
      <c r="H17" s="70"/>
    </row>
    <row r="18" spans="1:9" s="1" customFormat="1" ht="17.25" customHeight="1">
      <c r="A18" s="284" t="s">
        <v>197</v>
      </c>
      <c r="B18" s="413"/>
      <c r="C18" s="41">
        <f>SUM(C19:C25)</f>
        <v>228</v>
      </c>
      <c r="D18" s="41">
        <v>14598</v>
      </c>
      <c r="E18" s="41">
        <v>14165</v>
      </c>
      <c r="F18" s="91">
        <f t="shared" si="0"/>
        <v>97.033840252089334</v>
      </c>
      <c r="G18" s="87"/>
      <c r="H18" s="70"/>
    </row>
    <row r="19" spans="1:9" ht="17.25" customHeight="1">
      <c r="A19" s="233" t="s">
        <v>14</v>
      </c>
      <c r="B19" s="234"/>
      <c r="C19" s="49">
        <v>36</v>
      </c>
      <c r="D19" s="50">
        <v>3110</v>
      </c>
      <c r="E19" s="50">
        <v>2990</v>
      </c>
      <c r="F19" s="90">
        <f t="shared" si="0"/>
        <v>96.141479099678463</v>
      </c>
      <c r="G19" s="137"/>
      <c r="H19" s="152"/>
    </row>
    <row r="20" spans="1:9" ht="17.25" customHeight="1">
      <c r="A20" s="233" t="s">
        <v>15</v>
      </c>
      <c r="B20" s="234"/>
      <c r="C20" s="49">
        <v>36</v>
      </c>
      <c r="D20" s="50">
        <v>2108</v>
      </c>
      <c r="E20" s="50">
        <v>2043</v>
      </c>
      <c r="F20" s="90">
        <f t="shared" si="0"/>
        <v>96.916508538899421</v>
      </c>
      <c r="G20" s="137"/>
      <c r="H20" s="128"/>
    </row>
    <row r="21" spans="1:9" ht="17.25" customHeight="1">
      <c r="A21" s="233" t="s">
        <v>16</v>
      </c>
      <c r="B21" s="234"/>
      <c r="C21" s="49">
        <v>24</v>
      </c>
      <c r="D21" s="50">
        <v>1554</v>
      </c>
      <c r="E21" s="50">
        <v>1478</v>
      </c>
      <c r="F21" s="90">
        <f t="shared" si="0"/>
        <v>95.109395109395109</v>
      </c>
      <c r="G21" s="137"/>
      <c r="H21" s="128"/>
    </row>
    <row r="22" spans="1:9" ht="17.25" customHeight="1">
      <c r="A22" s="233" t="s">
        <v>17</v>
      </c>
      <c r="B22" s="234"/>
      <c r="C22" s="49">
        <v>36</v>
      </c>
      <c r="D22" s="50">
        <v>2514</v>
      </c>
      <c r="E22" s="50">
        <v>2470</v>
      </c>
      <c r="F22" s="90">
        <f t="shared" si="0"/>
        <v>98.249801113762928</v>
      </c>
      <c r="G22" s="137"/>
      <c r="H22" s="128"/>
    </row>
    <row r="23" spans="1:9" ht="17.25" customHeight="1">
      <c r="A23" s="233" t="s">
        <v>18</v>
      </c>
      <c r="B23" s="234"/>
      <c r="C23" s="49">
        <v>24</v>
      </c>
      <c r="D23" s="50">
        <v>1114</v>
      </c>
      <c r="E23" s="50">
        <v>1079</v>
      </c>
      <c r="F23" s="90">
        <f t="shared" si="0"/>
        <v>96.858168761220824</v>
      </c>
      <c r="G23" s="137"/>
      <c r="H23" s="128"/>
    </row>
    <row r="24" spans="1:9" ht="17.25" customHeight="1">
      <c r="A24" s="233" t="s">
        <v>19</v>
      </c>
      <c r="B24" s="234"/>
      <c r="C24" s="49">
        <v>36</v>
      </c>
      <c r="D24" s="50">
        <v>2062</v>
      </c>
      <c r="E24" s="50">
        <v>2002</v>
      </c>
      <c r="F24" s="90">
        <f t="shared" si="0"/>
        <v>97.090203685741997</v>
      </c>
      <c r="G24" s="137"/>
      <c r="H24" s="128"/>
    </row>
    <row r="25" spans="1:9" ht="17.25" customHeight="1" thickBot="1">
      <c r="A25" s="240" t="s">
        <v>20</v>
      </c>
      <c r="B25" s="241"/>
      <c r="C25" s="52">
        <v>36</v>
      </c>
      <c r="D25" s="53">
        <v>2136</v>
      </c>
      <c r="E25" s="53">
        <v>2103</v>
      </c>
      <c r="F25" s="92">
        <f t="shared" si="0"/>
        <v>98.455056179775283</v>
      </c>
      <c r="G25" s="137"/>
      <c r="H25" s="128"/>
    </row>
    <row r="26" spans="1:9" ht="30" customHeight="1">
      <c r="A26" s="309" t="s">
        <v>232</v>
      </c>
      <c r="B26" s="404"/>
      <c r="C26" s="404"/>
      <c r="D26" s="404"/>
      <c r="E26" s="404"/>
      <c r="F26" s="404"/>
      <c r="G26" s="404"/>
      <c r="H26" s="137"/>
      <c r="I26" s="128"/>
    </row>
    <row r="27" spans="1:9" ht="50.25" customHeight="1" thickBot="1">
      <c r="A27" s="261" t="s">
        <v>231</v>
      </c>
      <c r="B27" s="261"/>
      <c r="C27" s="261"/>
      <c r="D27" s="261"/>
      <c r="E27" s="261"/>
      <c r="F27" s="132"/>
      <c r="G27" s="169" t="s">
        <v>230</v>
      </c>
      <c r="H27" s="128"/>
      <c r="I27" s="128"/>
    </row>
    <row r="28" spans="1:9" ht="17.25" customHeight="1">
      <c r="A28" s="274" t="s">
        <v>25</v>
      </c>
      <c r="B28" s="274"/>
      <c r="C28" s="367"/>
      <c r="D28" s="267" t="s">
        <v>81</v>
      </c>
      <c r="E28" s="367"/>
      <c r="F28" s="168" t="s">
        <v>82</v>
      </c>
      <c r="G28" s="168" t="s">
        <v>83</v>
      </c>
      <c r="H28" s="128"/>
      <c r="I28" s="128"/>
    </row>
    <row r="29" spans="1:9" ht="17.25" customHeight="1">
      <c r="A29" s="405">
        <v>14165</v>
      </c>
      <c r="B29" s="405"/>
      <c r="C29" s="406"/>
      <c r="D29" s="408">
        <v>8563</v>
      </c>
      <c r="E29" s="406"/>
      <c r="F29" s="93">
        <f>A29-D29-G29</f>
        <v>5602</v>
      </c>
      <c r="G29" s="93">
        <v>0</v>
      </c>
      <c r="H29" s="128"/>
      <c r="I29" s="128"/>
    </row>
    <row r="30" spans="1:9" ht="17.25" customHeight="1">
      <c r="A30" s="359" t="s">
        <v>126</v>
      </c>
      <c r="B30" s="359"/>
      <c r="C30" s="359"/>
      <c r="D30" s="359"/>
      <c r="E30" s="182">
        <f>D31+D32+D33+D34+D35+D36+D37+G31+G32+G33+G34+G35+G36+G37</f>
        <v>7079</v>
      </c>
      <c r="F30" s="407" t="s">
        <v>85</v>
      </c>
      <c r="G30" s="407"/>
      <c r="H30" s="128"/>
      <c r="I30" s="128"/>
    </row>
    <row r="31" spans="1:9" ht="17.25" customHeight="1">
      <c r="A31" s="402" t="s">
        <v>86</v>
      </c>
      <c r="B31" s="402"/>
      <c r="C31" s="401"/>
      <c r="D31" s="94">
        <v>637</v>
      </c>
      <c r="E31" s="409" t="s">
        <v>87</v>
      </c>
      <c r="F31" s="401"/>
      <c r="G31" s="95">
        <v>161</v>
      </c>
      <c r="H31" s="128"/>
      <c r="I31" s="128"/>
    </row>
    <row r="32" spans="1:9" ht="17.25" customHeight="1">
      <c r="A32" s="402" t="s">
        <v>88</v>
      </c>
      <c r="B32" s="402"/>
      <c r="C32" s="401"/>
      <c r="D32" s="96">
        <v>19</v>
      </c>
      <c r="E32" s="400" t="s">
        <v>89</v>
      </c>
      <c r="F32" s="401"/>
      <c r="G32" s="97">
        <v>364</v>
      </c>
      <c r="H32" s="128"/>
      <c r="I32" s="128"/>
    </row>
    <row r="33" spans="1:19" ht="17.25" customHeight="1">
      <c r="A33" s="402" t="s">
        <v>90</v>
      </c>
      <c r="B33" s="402"/>
      <c r="C33" s="401"/>
      <c r="D33" s="96">
        <v>69</v>
      </c>
      <c r="E33" s="400" t="s">
        <v>91</v>
      </c>
      <c r="F33" s="401"/>
      <c r="G33" s="97">
        <v>189</v>
      </c>
      <c r="H33" s="128"/>
      <c r="I33" s="128"/>
    </row>
    <row r="34" spans="1:19" ht="17.25" customHeight="1">
      <c r="A34" s="402" t="s">
        <v>92</v>
      </c>
      <c r="B34" s="402"/>
      <c r="C34" s="401"/>
      <c r="D34" s="96">
        <v>134</v>
      </c>
      <c r="E34" s="400" t="s">
        <v>93</v>
      </c>
      <c r="F34" s="401"/>
      <c r="G34" s="97">
        <v>3617</v>
      </c>
      <c r="H34" s="128"/>
      <c r="I34" s="128"/>
    </row>
    <row r="35" spans="1:19" ht="17.25" customHeight="1">
      <c r="A35" s="402" t="s">
        <v>94</v>
      </c>
      <c r="B35" s="402"/>
      <c r="C35" s="401"/>
      <c r="D35" s="96">
        <v>69</v>
      </c>
      <c r="E35" s="400" t="s">
        <v>95</v>
      </c>
      <c r="F35" s="401"/>
      <c r="G35" s="97">
        <v>26</v>
      </c>
      <c r="H35" s="128"/>
      <c r="I35" s="128"/>
    </row>
    <row r="36" spans="1:19" ht="17.25" customHeight="1">
      <c r="A36" s="402" t="s">
        <v>96</v>
      </c>
      <c r="B36" s="402"/>
      <c r="C36" s="401"/>
      <c r="D36" s="96">
        <v>191</v>
      </c>
      <c r="E36" s="400" t="s">
        <v>99</v>
      </c>
      <c r="F36" s="401"/>
      <c r="G36" s="97">
        <v>617</v>
      </c>
      <c r="H36" s="128"/>
      <c r="I36" s="128"/>
    </row>
    <row r="37" spans="1:19" ht="17.25" customHeight="1" thickBot="1">
      <c r="A37" s="403" t="s">
        <v>98</v>
      </c>
      <c r="B37" s="403"/>
      <c r="C37" s="399"/>
      <c r="D37" s="98">
        <v>559</v>
      </c>
      <c r="E37" s="398" t="s">
        <v>101</v>
      </c>
      <c r="F37" s="399"/>
      <c r="G37" s="99">
        <v>427</v>
      </c>
      <c r="H37" s="128"/>
      <c r="I37" s="128"/>
    </row>
    <row r="38" spans="1:19" ht="30" customHeight="1">
      <c r="A38" s="129"/>
      <c r="B38" s="129"/>
      <c r="C38" s="129"/>
      <c r="D38" s="129"/>
      <c r="E38" s="129"/>
      <c r="F38" s="219"/>
      <c r="G38" s="219"/>
      <c r="H38" s="128"/>
      <c r="I38" s="128"/>
    </row>
    <row r="39" spans="1:19" ht="22.5" customHeight="1" thickBot="1">
      <c r="A39" s="261" t="s">
        <v>229</v>
      </c>
      <c r="B39" s="261"/>
      <c r="C39" s="261"/>
      <c r="D39" s="261"/>
      <c r="E39" s="261"/>
      <c r="F39" s="261"/>
      <c r="G39" s="169" t="str">
        <f>+G27</f>
        <v>平成27年度</v>
      </c>
      <c r="H39" s="100"/>
      <c r="I39" s="100"/>
      <c r="J39" s="100"/>
      <c r="K39" s="100"/>
      <c r="L39" s="100"/>
      <c r="M39" s="100"/>
      <c r="N39" s="100"/>
      <c r="Q39" s="128"/>
      <c r="R39" s="128"/>
      <c r="S39" s="128"/>
    </row>
    <row r="40" spans="1:19" s="151" customFormat="1" ht="30.75" customHeight="1">
      <c r="A40" s="174"/>
      <c r="B40" s="174"/>
      <c r="C40" s="163" t="s">
        <v>102</v>
      </c>
      <c r="D40" s="171" t="s">
        <v>25</v>
      </c>
      <c r="E40" s="163" t="s">
        <v>81</v>
      </c>
      <c r="F40" s="163" t="s">
        <v>103</v>
      </c>
      <c r="G40" s="163" t="s">
        <v>104</v>
      </c>
      <c r="H40" s="147"/>
      <c r="I40" s="154"/>
      <c r="J40" s="154"/>
      <c r="K40" s="154"/>
    </row>
    <row r="41" spans="1:19" s="1" customFormat="1" ht="18" customHeight="1">
      <c r="A41" s="238" t="s">
        <v>3</v>
      </c>
      <c r="B41" s="239"/>
      <c r="C41" s="47">
        <v>475</v>
      </c>
      <c r="D41" s="47">
        <v>328</v>
      </c>
      <c r="E41" s="47">
        <v>42</v>
      </c>
      <c r="F41" s="47">
        <v>181</v>
      </c>
      <c r="G41" s="47">
        <v>105</v>
      </c>
      <c r="H41" s="101"/>
    </row>
    <row r="42" spans="1:19" ht="9" customHeight="1">
      <c r="A42" s="40"/>
      <c r="B42" s="102"/>
      <c r="C42" s="50"/>
      <c r="D42" s="50"/>
      <c r="E42" s="50"/>
      <c r="F42" s="50"/>
      <c r="G42" s="50"/>
      <c r="H42" s="146"/>
    </row>
    <row r="43" spans="1:19" ht="17.25" customHeight="1">
      <c r="A43" s="233" t="s">
        <v>14</v>
      </c>
      <c r="B43" s="234"/>
      <c r="C43" s="8">
        <v>150</v>
      </c>
      <c r="D43" s="50">
        <v>105</v>
      </c>
      <c r="E43" s="8">
        <v>15</v>
      </c>
      <c r="F43" s="8">
        <v>60</v>
      </c>
      <c r="G43" s="8">
        <v>30</v>
      </c>
      <c r="H43" s="145"/>
    </row>
    <row r="44" spans="1:19" ht="17.25" customHeight="1">
      <c r="A44" s="233" t="s">
        <v>15</v>
      </c>
      <c r="B44" s="234"/>
      <c r="C44" s="8">
        <v>73</v>
      </c>
      <c r="D44" s="50">
        <v>48</v>
      </c>
      <c r="E44" s="8">
        <v>9</v>
      </c>
      <c r="F44" s="8">
        <v>11</v>
      </c>
      <c r="G44" s="8">
        <v>28</v>
      </c>
      <c r="H44" s="145"/>
    </row>
    <row r="45" spans="1:19" ht="17.25" customHeight="1">
      <c r="A45" s="233" t="s">
        <v>16</v>
      </c>
      <c r="B45" s="234"/>
      <c r="C45" s="8">
        <v>60</v>
      </c>
      <c r="D45" s="50">
        <v>41</v>
      </c>
      <c r="E45" s="8">
        <v>6</v>
      </c>
      <c r="F45" s="8">
        <v>19</v>
      </c>
      <c r="G45" s="8">
        <v>16</v>
      </c>
      <c r="H45" s="145"/>
    </row>
    <row r="46" spans="1:19" ht="17.25" customHeight="1">
      <c r="A46" s="233" t="s">
        <v>17</v>
      </c>
      <c r="B46" s="234"/>
      <c r="C46" s="8">
        <v>66</v>
      </c>
      <c r="D46" s="50">
        <v>43</v>
      </c>
      <c r="E46" s="8">
        <v>2</v>
      </c>
      <c r="F46" s="8">
        <v>27</v>
      </c>
      <c r="G46" s="8">
        <v>14</v>
      </c>
      <c r="H46" s="145"/>
    </row>
    <row r="47" spans="1:19" ht="17.25" customHeight="1">
      <c r="A47" s="233" t="s">
        <v>18</v>
      </c>
      <c r="B47" s="234"/>
      <c r="C47" s="8">
        <v>46</v>
      </c>
      <c r="D47" s="50">
        <v>35</v>
      </c>
      <c r="E47" s="8">
        <v>4</v>
      </c>
      <c r="F47" s="8">
        <v>31</v>
      </c>
      <c r="G47" s="8">
        <v>0</v>
      </c>
      <c r="H47" s="145"/>
    </row>
    <row r="48" spans="1:19" ht="17.25" customHeight="1">
      <c r="A48" s="233" t="s">
        <v>19</v>
      </c>
      <c r="B48" s="234"/>
      <c r="C48" s="8">
        <v>43</v>
      </c>
      <c r="D48" s="50">
        <v>33</v>
      </c>
      <c r="E48" s="8">
        <v>4</v>
      </c>
      <c r="F48" s="8">
        <v>21</v>
      </c>
      <c r="G48" s="8">
        <v>8</v>
      </c>
      <c r="H48" s="145"/>
    </row>
    <row r="49" spans="1:20" ht="17.25" customHeight="1">
      <c r="A49" s="373" t="s">
        <v>20</v>
      </c>
      <c r="B49" s="374"/>
      <c r="C49" s="103">
        <v>37</v>
      </c>
      <c r="D49" s="72">
        <v>23</v>
      </c>
      <c r="E49" s="103">
        <v>2</v>
      </c>
      <c r="F49" s="103">
        <v>12</v>
      </c>
      <c r="G49" s="103">
        <v>9</v>
      </c>
      <c r="H49" s="145"/>
    </row>
    <row r="50" spans="1:20" ht="17.25" customHeight="1">
      <c r="A50" s="381" t="s">
        <v>105</v>
      </c>
      <c r="B50" s="361" t="s">
        <v>86</v>
      </c>
      <c r="C50" s="396"/>
      <c r="D50" s="104">
        <v>15</v>
      </c>
      <c r="E50" s="191">
        <v>1</v>
      </c>
      <c r="F50" s="105">
        <v>11</v>
      </c>
      <c r="G50" s="105">
        <v>3</v>
      </c>
      <c r="H50" s="145"/>
      <c r="I50" s="128"/>
    </row>
    <row r="51" spans="1:20" ht="17.25" customHeight="1">
      <c r="A51" s="382"/>
      <c r="B51" s="353" t="s">
        <v>88</v>
      </c>
      <c r="C51" s="397"/>
      <c r="D51" s="8">
        <v>0</v>
      </c>
      <c r="E51" s="8">
        <v>0</v>
      </c>
      <c r="F51" s="8">
        <v>0</v>
      </c>
      <c r="G51" s="8">
        <v>0</v>
      </c>
      <c r="H51" s="145"/>
      <c r="I51" s="128"/>
    </row>
    <row r="52" spans="1:20" ht="17.25" customHeight="1">
      <c r="A52" s="382"/>
      <c r="B52" s="353" t="s">
        <v>90</v>
      </c>
      <c r="C52" s="397"/>
      <c r="D52" s="7">
        <v>0</v>
      </c>
      <c r="E52" s="8">
        <v>0</v>
      </c>
      <c r="F52" s="8">
        <v>0</v>
      </c>
      <c r="G52" s="181">
        <v>0</v>
      </c>
      <c r="H52" s="145"/>
      <c r="I52" s="128"/>
    </row>
    <row r="53" spans="1:20" ht="17.25" customHeight="1">
      <c r="A53" s="382"/>
      <c r="B53" s="353" t="s">
        <v>92</v>
      </c>
      <c r="C53" s="397"/>
      <c r="D53" s="7">
        <v>11</v>
      </c>
      <c r="E53" s="8">
        <v>11</v>
      </c>
      <c r="F53" s="8">
        <v>0</v>
      </c>
      <c r="G53" s="8">
        <v>0</v>
      </c>
      <c r="H53" s="145"/>
      <c r="I53" s="128"/>
    </row>
    <row r="54" spans="1:20" ht="17.25" customHeight="1">
      <c r="A54" s="382"/>
      <c r="B54" s="353" t="s">
        <v>94</v>
      </c>
      <c r="C54" s="397"/>
      <c r="D54" s="7">
        <v>2</v>
      </c>
      <c r="E54" s="181">
        <v>0</v>
      </c>
      <c r="F54" s="181">
        <v>0</v>
      </c>
      <c r="G54" s="8">
        <v>2</v>
      </c>
      <c r="H54" s="145"/>
      <c r="I54" s="128"/>
    </row>
    <row r="55" spans="1:20" ht="17.25" customHeight="1">
      <c r="A55" s="382"/>
      <c r="B55" s="353" t="s">
        <v>96</v>
      </c>
      <c r="C55" s="397"/>
      <c r="D55" s="7">
        <v>38</v>
      </c>
      <c r="E55" s="8">
        <v>5</v>
      </c>
      <c r="F55" s="181">
        <v>25</v>
      </c>
      <c r="G55" s="8">
        <v>8</v>
      </c>
      <c r="H55" s="145"/>
      <c r="I55" s="128"/>
    </row>
    <row r="56" spans="1:20" ht="17.25" customHeight="1">
      <c r="A56" s="382"/>
      <c r="B56" s="353" t="s">
        <v>98</v>
      </c>
      <c r="C56" s="397"/>
      <c r="D56" s="7">
        <v>2</v>
      </c>
      <c r="E56" s="8">
        <v>0</v>
      </c>
      <c r="F56" s="181">
        <v>1</v>
      </c>
      <c r="G56" s="8">
        <v>1</v>
      </c>
      <c r="H56" s="145"/>
      <c r="I56" s="128"/>
    </row>
    <row r="57" spans="1:20" ht="17.25" customHeight="1">
      <c r="A57" s="382"/>
      <c r="B57" s="353" t="s">
        <v>87</v>
      </c>
      <c r="C57" s="397"/>
      <c r="D57" s="7">
        <v>42</v>
      </c>
      <c r="E57" s="8">
        <v>5</v>
      </c>
      <c r="F57" s="181">
        <v>35</v>
      </c>
      <c r="G57" s="8">
        <v>2</v>
      </c>
      <c r="H57" s="145"/>
      <c r="I57" s="128"/>
    </row>
    <row r="58" spans="1:20" ht="17.25" customHeight="1">
      <c r="A58" s="382"/>
      <c r="B58" s="353" t="s">
        <v>89</v>
      </c>
      <c r="C58" s="397"/>
      <c r="D58" s="7">
        <v>37</v>
      </c>
      <c r="E58" s="8">
        <v>16</v>
      </c>
      <c r="F58" s="181">
        <v>17</v>
      </c>
      <c r="G58" s="8">
        <v>4</v>
      </c>
      <c r="H58" s="145"/>
      <c r="I58" s="128"/>
    </row>
    <row r="59" spans="1:20" ht="17.25" customHeight="1">
      <c r="A59" s="382"/>
      <c r="B59" s="353" t="s">
        <v>91</v>
      </c>
      <c r="C59" s="397"/>
      <c r="D59" s="7">
        <v>0</v>
      </c>
      <c r="E59" s="181">
        <v>0</v>
      </c>
      <c r="F59" s="181">
        <v>0</v>
      </c>
      <c r="G59" s="8">
        <v>0</v>
      </c>
      <c r="H59" s="145"/>
      <c r="I59" s="128"/>
    </row>
    <row r="60" spans="1:20" ht="17.25" customHeight="1">
      <c r="A60" s="382"/>
      <c r="B60" s="353" t="s">
        <v>93</v>
      </c>
      <c r="C60" s="397"/>
      <c r="D60" s="7">
        <v>164</v>
      </c>
      <c r="E60" s="181">
        <v>2</v>
      </c>
      <c r="F60" s="181">
        <v>77</v>
      </c>
      <c r="G60" s="8">
        <v>85</v>
      </c>
      <c r="H60" s="145"/>
      <c r="I60" s="128"/>
    </row>
    <row r="61" spans="1:20" ht="17.25" customHeight="1">
      <c r="A61" s="382"/>
      <c r="B61" s="353" t="s">
        <v>95</v>
      </c>
      <c r="C61" s="397"/>
      <c r="D61" s="188">
        <v>0</v>
      </c>
      <c r="E61" s="181">
        <v>0</v>
      </c>
      <c r="F61" s="181">
        <v>0</v>
      </c>
      <c r="G61" s="8">
        <v>0</v>
      </c>
      <c r="H61" s="145"/>
      <c r="I61" s="128"/>
    </row>
    <row r="62" spans="1:20" ht="17.25" customHeight="1">
      <c r="A62" s="382"/>
      <c r="B62" s="353" t="s">
        <v>124</v>
      </c>
      <c r="C62" s="397"/>
      <c r="D62" s="7">
        <v>0</v>
      </c>
      <c r="E62" s="181">
        <v>0</v>
      </c>
      <c r="F62" s="8">
        <v>0</v>
      </c>
      <c r="G62" s="8">
        <v>0</v>
      </c>
      <c r="H62" s="145"/>
      <c r="I62" s="128"/>
    </row>
    <row r="63" spans="1:20" ht="17.25" customHeight="1" thickBot="1">
      <c r="A63" s="383"/>
      <c r="B63" s="353" t="s">
        <v>101</v>
      </c>
      <c r="C63" s="397"/>
      <c r="D63" s="106">
        <v>17</v>
      </c>
      <c r="E63" s="185">
        <v>2</v>
      </c>
      <c r="F63" s="88">
        <v>15</v>
      </c>
      <c r="G63" s="8">
        <v>0</v>
      </c>
      <c r="H63" s="145"/>
      <c r="I63" s="128"/>
      <c r="J63" s="128"/>
      <c r="K63" s="128"/>
      <c r="L63" s="128"/>
    </row>
    <row r="64" spans="1:20" ht="13.5" customHeight="1">
      <c r="A64" s="129"/>
      <c r="B64" s="129"/>
      <c r="C64" s="129"/>
      <c r="D64" s="139"/>
      <c r="E64" s="139"/>
      <c r="F64" s="139"/>
      <c r="G64" s="139"/>
      <c r="H64" s="128"/>
      <c r="I64" s="128"/>
      <c r="J64" s="128"/>
      <c r="K64" s="128"/>
      <c r="L64" s="128"/>
      <c r="M64" s="128"/>
      <c r="N64" s="128"/>
      <c r="O64" s="128"/>
      <c r="P64" s="128"/>
      <c r="Q64" s="128"/>
      <c r="R64" s="128"/>
      <c r="S64" s="128"/>
      <c r="T64" s="128"/>
    </row>
    <row r="65" spans="4:8">
      <c r="G65" s="169" t="s">
        <v>127</v>
      </c>
    </row>
    <row r="66" spans="4:8">
      <c r="D66" s="144"/>
      <c r="E66" s="144"/>
      <c r="F66" s="144"/>
      <c r="G66" s="144"/>
      <c r="H66" s="38"/>
    </row>
  </sheetData>
  <mergeCells count="72">
    <mergeCell ref="A1:E1"/>
    <mergeCell ref="A13:B13"/>
    <mergeCell ref="A11:B11"/>
    <mergeCell ref="F1:G1"/>
    <mergeCell ref="A3:B3"/>
    <mergeCell ref="A4:B4"/>
    <mergeCell ref="A5:B5"/>
    <mergeCell ref="A6:B6"/>
    <mergeCell ref="A10:B10"/>
    <mergeCell ref="A8:B8"/>
    <mergeCell ref="A7:B7"/>
    <mergeCell ref="A9:B9"/>
    <mergeCell ref="A25:B25"/>
    <mergeCell ref="A22:B22"/>
    <mergeCell ref="A23:B23"/>
    <mergeCell ref="A12:B12"/>
    <mergeCell ref="A14:B14"/>
    <mergeCell ref="A24:B24"/>
    <mergeCell ref="A19:B19"/>
    <mergeCell ref="A20:B20"/>
    <mergeCell ref="A21:B21"/>
    <mergeCell ref="A15:B15"/>
    <mergeCell ref="A18:B18"/>
    <mergeCell ref="A16:B16"/>
    <mergeCell ref="A17:B17"/>
    <mergeCell ref="A26:G26"/>
    <mergeCell ref="A32:C32"/>
    <mergeCell ref="A33:C33"/>
    <mergeCell ref="A29:C29"/>
    <mergeCell ref="A30:D30"/>
    <mergeCell ref="F30:G30"/>
    <mergeCell ref="A28:C28"/>
    <mergeCell ref="A31:C31"/>
    <mergeCell ref="D29:E29"/>
    <mergeCell ref="A27:E27"/>
    <mergeCell ref="D28:E28"/>
    <mergeCell ref="E31:F31"/>
    <mergeCell ref="E32:F32"/>
    <mergeCell ref="E33:F33"/>
    <mergeCell ref="E37:F37"/>
    <mergeCell ref="E34:F34"/>
    <mergeCell ref="E35:F35"/>
    <mergeCell ref="E36:F36"/>
    <mergeCell ref="A35:C35"/>
    <mergeCell ref="A36:C36"/>
    <mergeCell ref="A34:C34"/>
    <mergeCell ref="A37:C37"/>
    <mergeCell ref="F38:G38"/>
    <mergeCell ref="A46:B46"/>
    <mergeCell ref="B62:C62"/>
    <mergeCell ref="B61:C61"/>
    <mergeCell ref="A48:B48"/>
    <mergeCell ref="A49:B49"/>
    <mergeCell ref="B59:C59"/>
    <mergeCell ref="B58:C58"/>
    <mergeCell ref="B57:C57"/>
    <mergeCell ref="B56:C56"/>
    <mergeCell ref="B51:C51"/>
    <mergeCell ref="B60:C60"/>
    <mergeCell ref="B55:C55"/>
    <mergeCell ref="B53:C53"/>
    <mergeCell ref="A50:A63"/>
    <mergeCell ref="A47:B47"/>
    <mergeCell ref="B50:C50"/>
    <mergeCell ref="B52:C52"/>
    <mergeCell ref="B54:C54"/>
    <mergeCell ref="B63:C63"/>
    <mergeCell ref="A39:F39"/>
    <mergeCell ref="A44:B44"/>
    <mergeCell ref="A45:B45"/>
    <mergeCell ref="A41:B41"/>
    <mergeCell ref="A43:B43"/>
  </mergeCells>
  <phoneticPr fontId="2"/>
  <printOptions horizontalCentered="1"/>
  <pageMargins left="0.39370078740157483" right="0.39370078740157483" top="0.59055118110236227" bottom="0.78740157480314965" header="0.51181102362204722" footer="0"/>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69"/>
  <sheetViews>
    <sheetView showGridLines="0" topLeftCell="A43" workbookViewId="0">
      <selection activeCell="A56" sqref="A56:E56"/>
    </sheetView>
  </sheetViews>
  <sheetFormatPr defaultRowHeight="17.25"/>
  <cols>
    <col min="1" max="1" width="5.3984375" style="127" customWidth="1"/>
    <col min="2" max="2" width="11.296875" style="127" customWidth="1"/>
    <col min="3" max="3" width="13.69921875" style="127" customWidth="1"/>
    <col min="4" max="5" width="5.8984375" style="127" customWidth="1"/>
    <col min="6" max="6" width="6.59765625" style="127" customWidth="1"/>
    <col min="7" max="8" width="5.8984375" style="127" customWidth="1"/>
    <col min="9" max="9" width="6.796875" style="127" customWidth="1"/>
    <col min="10" max="15" width="5.8984375" style="127" customWidth="1"/>
    <col min="16" max="16384" width="8.796875" style="127"/>
  </cols>
  <sheetData>
    <row r="1" spans="1:16" ht="22.5" customHeight="1" thickBot="1">
      <c r="A1" s="220" t="s">
        <v>244</v>
      </c>
      <c r="B1" s="220"/>
      <c r="C1" s="220"/>
      <c r="D1" s="220"/>
      <c r="E1" s="220"/>
      <c r="F1" s="220"/>
      <c r="G1" s="220"/>
      <c r="H1" s="220"/>
      <c r="I1" s="220"/>
      <c r="J1" s="128"/>
      <c r="K1" s="128"/>
      <c r="L1" s="128"/>
      <c r="M1" s="219" t="s">
        <v>215</v>
      </c>
      <c r="N1" s="219"/>
      <c r="O1" s="219"/>
    </row>
    <row r="2" spans="1:16" ht="18.75" customHeight="1">
      <c r="A2" s="456"/>
      <c r="B2" s="456"/>
      <c r="C2" s="457"/>
      <c r="D2" s="246" t="s">
        <v>3</v>
      </c>
      <c r="E2" s="275"/>
      <c r="F2" s="462" t="s">
        <v>243</v>
      </c>
      <c r="G2" s="463"/>
      <c r="H2" s="246" t="s">
        <v>103</v>
      </c>
      <c r="I2" s="458"/>
      <c r="J2" s="462" t="s">
        <v>242</v>
      </c>
      <c r="K2" s="463"/>
      <c r="L2" s="462" t="s">
        <v>241</v>
      </c>
      <c r="M2" s="463"/>
      <c r="N2" s="246" t="s">
        <v>128</v>
      </c>
      <c r="O2" s="471"/>
    </row>
    <row r="3" spans="1:16" ht="18.75" customHeight="1">
      <c r="A3" s="411"/>
      <c r="B3" s="411"/>
      <c r="C3" s="412"/>
      <c r="D3" s="248"/>
      <c r="E3" s="276"/>
      <c r="F3" s="436" t="s">
        <v>129</v>
      </c>
      <c r="G3" s="437"/>
      <c r="H3" s="459"/>
      <c r="I3" s="460"/>
      <c r="J3" s="469" t="s">
        <v>130</v>
      </c>
      <c r="K3" s="470"/>
      <c r="L3" s="469" t="s">
        <v>131</v>
      </c>
      <c r="M3" s="470"/>
      <c r="N3" s="459"/>
      <c r="O3" s="472"/>
    </row>
    <row r="4" spans="1:16" ht="18" customHeight="1">
      <c r="A4" s="451" t="s">
        <v>132</v>
      </c>
      <c r="B4" s="451"/>
      <c r="C4" s="452"/>
      <c r="D4" s="221"/>
      <c r="E4" s="222"/>
      <c r="F4" s="222"/>
      <c r="G4" s="222"/>
      <c r="H4" s="222"/>
      <c r="I4" s="222"/>
      <c r="J4" s="222"/>
      <c r="K4" s="222"/>
      <c r="L4" s="222"/>
      <c r="M4" s="222"/>
      <c r="N4" s="222"/>
      <c r="O4" s="222"/>
    </row>
    <row r="5" spans="1:16" ht="18" customHeight="1">
      <c r="A5" s="449" t="s">
        <v>3</v>
      </c>
      <c r="B5" s="449"/>
      <c r="C5" s="450"/>
      <c r="D5" s="453">
        <v>747</v>
      </c>
      <c r="E5" s="454"/>
      <c r="F5" s="461">
        <v>105</v>
      </c>
      <c r="G5" s="461"/>
      <c r="H5" s="461">
        <v>442</v>
      </c>
      <c r="I5" s="461"/>
      <c r="J5" s="461">
        <v>148</v>
      </c>
      <c r="K5" s="461"/>
      <c r="L5" s="461">
        <v>51</v>
      </c>
      <c r="M5" s="461"/>
      <c r="N5" s="461">
        <v>1</v>
      </c>
      <c r="O5" s="461"/>
    </row>
    <row r="6" spans="1:16" ht="18" customHeight="1">
      <c r="A6" s="444" t="s">
        <v>13</v>
      </c>
      <c r="B6" s="444"/>
      <c r="C6" s="397"/>
      <c r="D6" s="455">
        <f>D5/D5*100</f>
        <v>100</v>
      </c>
      <c r="E6" s="455"/>
      <c r="F6" s="455">
        <f>F5/D5*100</f>
        <v>14.056224899598394</v>
      </c>
      <c r="G6" s="455"/>
      <c r="H6" s="455">
        <f>H5/D5*100</f>
        <v>59.170013386880861</v>
      </c>
      <c r="I6" s="455"/>
      <c r="J6" s="455">
        <f>J5/D5*100</f>
        <v>19.812583668005352</v>
      </c>
      <c r="K6" s="455"/>
      <c r="L6" s="455">
        <f>L5/D5*100</f>
        <v>6.8273092369477917</v>
      </c>
      <c r="M6" s="455"/>
      <c r="N6" s="455">
        <f>N5/D5*100</f>
        <v>0.13386880856760375</v>
      </c>
      <c r="O6" s="455"/>
    </row>
    <row r="7" spans="1:16" ht="18" customHeight="1">
      <c r="A7" s="444" t="s">
        <v>81</v>
      </c>
      <c r="B7" s="444"/>
      <c r="C7" s="397"/>
      <c r="D7" s="464">
        <v>70</v>
      </c>
      <c r="E7" s="375"/>
      <c r="F7" s="375">
        <v>49</v>
      </c>
      <c r="G7" s="375"/>
      <c r="H7" s="375">
        <v>18</v>
      </c>
      <c r="I7" s="375"/>
      <c r="J7" s="375">
        <v>0</v>
      </c>
      <c r="K7" s="375"/>
      <c r="L7" s="375">
        <v>3</v>
      </c>
      <c r="M7" s="375"/>
      <c r="N7" s="375">
        <v>0</v>
      </c>
      <c r="O7" s="375"/>
      <c r="P7" s="144"/>
    </row>
    <row r="8" spans="1:16" ht="18" customHeight="1">
      <c r="A8" s="444" t="s">
        <v>82</v>
      </c>
      <c r="B8" s="444"/>
      <c r="C8" s="444"/>
      <c r="D8" s="464">
        <v>677</v>
      </c>
      <c r="E8" s="375"/>
      <c r="F8" s="375">
        <v>56</v>
      </c>
      <c r="G8" s="375"/>
      <c r="H8" s="375">
        <v>424</v>
      </c>
      <c r="I8" s="375"/>
      <c r="J8" s="375">
        <v>148</v>
      </c>
      <c r="K8" s="375"/>
      <c r="L8" s="375">
        <v>48</v>
      </c>
      <c r="M8" s="375"/>
      <c r="N8" s="375">
        <v>1</v>
      </c>
      <c r="O8" s="375"/>
      <c r="P8" s="144"/>
    </row>
    <row r="9" spans="1:16" ht="18" customHeight="1">
      <c r="A9" s="440" t="s">
        <v>133</v>
      </c>
      <c r="B9" s="440"/>
      <c r="C9" s="441"/>
      <c r="D9" s="464">
        <v>52</v>
      </c>
      <c r="E9" s="375"/>
      <c r="F9" s="375">
        <v>0</v>
      </c>
      <c r="G9" s="375"/>
      <c r="H9" s="375">
        <v>15</v>
      </c>
      <c r="I9" s="375"/>
      <c r="J9" s="375">
        <v>34</v>
      </c>
      <c r="K9" s="375"/>
      <c r="L9" s="375">
        <v>2</v>
      </c>
      <c r="M9" s="375"/>
      <c r="N9" s="375">
        <v>1</v>
      </c>
      <c r="O9" s="375"/>
      <c r="P9" s="144"/>
    </row>
    <row r="10" spans="1:16" ht="18" customHeight="1">
      <c r="A10" s="440" t="s">
        <v>134</v>
      </c>
      <c r="B10" s="440"/>
      <c r="C10" s="441"/>
      <c r="D10" s="464">
        <v>541</v>
      </c>
      <c r="E10" s="375"/>
      <c r="F10" s="375">
        <v>51</v>
      </c>
      <c r="G10" s="375"/>
      <c r="H10" s="375">
        <v>370</v>
      </c>
      <c r="I10" s="375"/>
      <c r="J10" s="375">
        <v>78</v>
      </c>
      <c r="K10" s="375"/>
      <c r="L10" s="375">
        <v>42</v>
      </c>
      <c r="M10" s="375"/>
      <c r="N10" s="375">
        <v>0</v>
      </c>
      <c r="O10" s="375"/>
      <c r="P10" s="144"/>
    </row>
    <row r="11" spans="1:16" ht="18" customHeight="1">
      <c r="A11" s="440" t="s">
        <v>135</v>
      </c>
      <c r="B11" s="440"/>
      <c r="C11" s="441"/>
      <c r="D11" s="464">
        <v>55</v>
      </c>
      <c r="E11" s="375"/>
      <c r="F11" s="375">
        <v>1</v>
      </c>
      <c r="G11" s="375"/>
      <c r="H11" s="375">
        <v>23</v>
      </c>
      <c r="I11" s="375"/>
      <c r="J11" s="375">
        <v>29</v>
      </c>
      <c r="K11" s="375"/>
      <c r="L11" s="375">
        <v>2</v>
      </c>
      <c r="M11" s="375"/>
      <c r="N11" s="375">
        <v>0</v>
      </c>
      <c r="O11" s="375"/>
      <c r="P11" s="144"/>
    </row>
    <row r="12" spans="1:16" ht="18" customHeight="1">
      <c r="A12" s="440" t="s">
        <v>136</v>
      </c>
      <c r="B12" s="440"/>
      <c r="C12" s="441"/>
      <c r="D12" s="464">
        <v>21</v>
      </c>
      <c r="E12" s="375"/>
      <c r="F12" s="375">
        <v>3</v>
      </c>
      <c r="G12" s="375"/>
      <c r="H12" s="375">
        <v>12</v>
      </c>
      <c r="I12" s="375"/>
      <c r="J12" s="375">
        <v>5</v>
      </c>
      <c r="K12" s="375"/>
      <c r="L12" s="375">
        <v>1</v>
      </c>
      <c r="M12" s="375"/>
      <c r="N12" s="375">
        <v>0</v>
      </c>
      <c r="O12" s="375"/>
      <c r="P12" s="144"/>
    </row>
    <row r="13" spans="1:16" ht="18" customHeight="1">
      <c r="A13" s="442" t="s">
        <v>137</v>
      </c>
      <c r="B13" s="442"/>
      <c r="C13" s="443"/>
      <c r="D13" s="464">
        <v>1</v>
      </c>
      <c r="E13" s="375"/>
      <c r="F13" s="375">
        <v>1</v>
      </c>
      <c r="G13" s="375"/>
      <c r="H13" s="375">
        <v>0</v>
      </c>
      <c r="I13" s="375"/>
      <c r="J13" s="375">
        <v>0</v>
      </c>
      <c r="K13" s="375"/>
      <c r="L13" s="375">
        <v>0</v>
      </c>
      <c r="M13" s="375"/>
      <c r="N13" s="375">
        <v>0</v>
      </c>
      <c r="O13" s="375"/>
      <c r="P13" s="144"/>
    </row>
    <row r="14" spans="1:16" ht="18" customHeight="1">
      <c r="A14" s="440" t="s">
        <v>138</v>
      </c>
      <c r="B14" s="440"/>
      <c r="C14" s="441"/>
      <c r="D14" s="464">
        <v>0</v>
      </c>
      <c r="E14" s="375"/>
      <c r="F14" s="375">
        <v>0</v>
      </c>
      <c r="G14" s="375"/>
      <c r="H14" s="375">
        <v>0</v>
      </c>
      <c r="I14" s="375"/>
      <c r="J14" s="375">
        <v>0</v>
      </c>
      <c r="K14" s="375"/>
      <c r="L14" s="375">
        <v>0</v>
      </c>
      <c r="M14" s="375"/>
      <c r="N14" s="375">
        <v>0</v>
      </c>
      <c r="O14" s="375"/>
      <c r="P14" s="144"/>
    </row>
    <row r="15" spans="1:16" ht="18" customHeight="1">
      <c r="A15" s="440" t="s">
        <v>101</v>
      </c>
      <c r="B15" s="440"/>
      <c r="C15" s="441"/>
      <c r="D15" s="375">
        <v>7</v>
      </c>
      <c r="E15" s="375"/>
      <c r="F15" s="375">
        <v>0</v>
      </c>
      <c r="G15" s="375"/>
      <c r="H15" s="375">
        <v>4</v>
      </c>
      <c r="I15" s="375"/>
      <c r="J15" s="375">
        <v>2</v>
      </c>
      <c r="K15" s="375"/>
      <c r="L15" s="375">
        <v>1</v>
      </c>
      <c r="M15" s="375"/>
      <c r="N15" s="375">
        <v>0</v>
      </c>
      <c r="O15" s="375"/>
      <c r="P15" s="144"/>
    </row>
    <row r="16" spans="1:16" ht="18" customHeight="1">
      <c r="A16" s="451" t="s">
        <v>139</v>
      </c>
      <c r="B16" s="451"/>
      <c r="C16" s="452"/>
      <c r="D16" s="107"/>
      <c r="E16" s="40"/>
      <c r="F16" s="417"/>
      <c r="G16" s="417"/>
      <c r="H16" s="108"/>
      <c r="I16" s="40"/>
      <c r="J16" s="107"/>
      <c r="K16" s="107"/>
      <c r="L16" s="107"/>
      <c r="M16" s="40"/>
      <c r="N16" s="107"/>
      <c r="O16" s="40"/>
    </row>
    <row r="17" spans="1:16" ht="18" customHeight="1">
      <c r="A17" s="449" t="s">
        <v>3</v>
      </c>
      <c r="B17" s="449"/>
      <c r="C17" s="450"/>
      <c r="D17" s="467">
        <v>894</v>
      </c>
      <c r="E17" s="461"/>
      <c r="F17" s="461">
        <v>134</v>
      </c>
      <c r="G17" s="461"/>
      <c r="H17" s="461">
        <v>524</v>
      </c>
      <c r="I17" s="461"/>
      <c r="J17" s="461">
        <v>171</v>
      </c>
      <c r="K17" s="461"/>
      <c r="L17" s="461">
        <v>63</v>
      </c>
      <c r="M17" s="461"/>
      <c r="N17" s="461">
        <v>2</v>
      </c>
      <c r="O17" s="461"/>
      <c r="P17" s="144"/>
    </row>
    <row r="18" spans="1:16" ht="18" customHeight="1">
      <c r="A18" s="444" t="s">
        <v>13</v>
      </c>
      <c r="B18" s="444"/>
      <c r="C18" s="397"/>
      <c r="D18" s="468">
        <f>D17/D17*100</f>
        <v>100</v>
      </c>
      <c r="E18" s="468"/>
      <c r="F18" s="468">
        <f>F17/D17*100</f>
        <v>14.988814317673377</v>
      </c>
      <c r="G18" s="468"/>
      <c r="H18" s="468">
        <f>H17/D17*100</f>
        <v>58.612975391498878</v>
      </c>
      <c r="I18" s="468"/>
      <c r="J18" s="468">
        <f>J17/D17*100</f>
        <v>19.127516778523489</v>
      </c>
      <c r="K18" s="468"/>
      <c r="L18" s="468">
        <f>L17/D17*100</f>
        <v>7.0469798657718119</v>
      </c>
      <c r="M18" s="468"/>
      <c r="N18" s="468">
        <f>N17/D17*100</f>
        <v>0.22371364653243847</v>
      </c>
      <c r="O18" s="468"/>
      <c r="P18" s="144"/>
    </row>
    <row r="19" spans="1:16" ht="18" customHeight="1">
      <c r="A19" s="444" t="s">
        <v>81</v>
      </c>
      <c r="B19" s="444"/>
      <c r="C19" s="397"/>
      <c r="D19" s="464">
        <v>82</v>
      </c>
      <c r="E19" s="375"/>
      <c r="F19" s="375">
        <v>53</v>
      </c>
      <c r="G19" s="375"/>
      <c r="H19" s="375">
        <v>24</v>
      </c>
      <c r="I19" s="375"/>
      <c r="J19" s="375">
        <v>0</v>
      </c>
      <c r="K19" s="375"/>
      <c r="L19" s="375">
        <v>5</v>
      </c>
      <c r="M19" s="375"/>
      <c r="N19" s="375">
        <v>0</v>
      </c>
      <c r="O19" s="375"/>
      <c r="P19" s="144"/>
    </row>
    <row r="20" spans="1:16" ht="18" customHeight="1">
      <c r="A20" s="444" t="s">
        <v>82</v>
      </c>
      <c r="B20" s="444"/>
      <c r="C20" s="397"/>
      <c r="D20" s="464">
        <v>812</v>
      </c>
      <c r="E20" s="375"/>
      <c r="F20" s="375">
        <v>81</v>
      </c>
      <c r="G20" s="375"/>
      <c r="H20" s="375">
        <v>500</v>
      </c>
      <c r="I20" s="375"/>
      <c r="J20" s="375">
        <v>171</v>
      </c>
      <c r="K20" s="375"/>
      <c r="L20" s="375">
        <v>58</v>
      </c>
      <c r="M20" s="375"/>
      <c r="N20" s="375">
        <v>2</v>
      </c>
      <c r="O20" s="375"/>
      <c r="P20" s="144"/>
    </row>
    <row r="21" spans="1:16" ht="18" customHeight="1">
      <c r="A21" s="440" t="s">
        <v>133</v>
      </c>
      <c r="B21" s="440"/>
      <c r="C21" s="441"/>
      <c r="D21" s="464">
        <v>60</v>
      </c>
      <c r="E21" s="375"/>
      <c r="F21" s="375">
        <v>0</v>
      </c>
      <c r="G21" s="375"/>
      <c r="H21" s="375">
        <v>17</v>
      </c>
      <c r="I21" s="375"/>
      <c r="J21" s="375">
        <v>39</v>
      </c>
      <c r="K21" s="375"/>
      <c r="L21" s="375">
        <v>2</v>
      </c>
      <c r="M21" s="375"/>
      <c r="N21" s="375">
        <v>2</v>
      </c>
      <c r="O21" s="375"/>
      <c r="P21" s="144"/>
    </row>
    <row r="22" spans="1:16" ht="18" customHeight="1">
      <c r="A22" s="440" t="s">
        <v>134</v>
      </c>
      <c r="B22" s="440"/>
      <c r="C22" s="441"/>
      <c r="D22" s="464">
        <v>659</v>
      </c>
      <c r="E22" s="375"/>
      <c r="F22" s="375">
        <v>76</v>
      </c>
      <c r="G22" s="375"/>
      <c r="H22" s="375">
        <v>442</v>
      </c>
      <c r="I22" s="375"/>
      <c r="J22" s="375">
        <v>89</v>
      </c>
      <c r="K22" s="375"/>
      <c r="L22" s="375">
        <v>52</v>
      </c>
      <c r="M22" s="375"/>
      <c r="N22" s="375">
        <v>0</v>
      </c>
      <c r="O22" s="375"/>
      <c r="P22" s="144"/>
    </row>
    <row r="23" spans="1:16" ht="18" customHeight="1">
      <c r="A23" s="440" t="s">
        <v>135</v>
      </c>
      <c r="B23" s="440"/>
      <c r="C23" s="441"/>
      <c r="D23" s="464">
        <v>63</v>
      </c>
      <c r="E23" s="375"/>
      <c r="F23" s="375">
        <v>1</v>
      </c>
      <c r="G23" s="375"/>
      <c r="H23" s="375">
        <v>24</v>
      </c>
      <c r="I23" s="375"/>
      <c r="J23" s="375">
        <v>36</v>
      </c>
      <c r="K23" s="375"/>
      <c r="L23" s="375">
        <v>2</v>
      </c>
      <c r="M23" s="375"/>
      <c r="N23" s="375">
        <v>0</v>
      </c>
      <c r="O23" s="375"/>
      <c r="P23" s="144"/>
    </row>
    <row r="24" spans="1:16" ht="18" customHeight="1">
      <c r="A24" s="440" t="s">
        <v>136</v>
      </c>
      <c r="B24" s="440"/>
      <c r="C24" s="441"/>
      <c r="D24" s="464">
        <v>22</v>
      </c>
      <c r="E24" s="375"/>
      <c r="F24" s="375">
        <v>3</v>
      </c>
      <c r="G24" s="375"/>
      <c r="H24" s="375">
        <v>13</v>
      </c>
      <c r="I24" s="375"/>
      <c r="J24" s="375">
        <v>5</v>
      </c>
      <c r="K24" s="375"/>
      <c r="L24" s="375">
        <v>1</v>
      </c>
      <c r="M24" s="375"/>
      <c r="N24" s="375">
        <v>0</v>
      </c>
      <c r="O24" s="375"/>
      <c r="P24" s="144"/>
    </row>
    <row r="25" spans="1:16" ht="18" customHeight="1">
      <c r="A25" s="442" t="s">
        <v>137</v>
      </c>
      <c r="B25" s="442"/>
      <c r="C25" s="443"/>
      <c r="D25" s="464">
        <v>1</v>
      </c>
      <c r="E25" s="375"/>
      <c r="F25" s="375">
        <v>0</v>
      </c>
      <c r="G25" s="375"/>
      <c r="H25" s="375">
        <v>0</v>
      </c>
      <c r="I25" s="375"/>
      <c r="J25" s="375">
        <v>0</v>
      </c>
      <c r="K25" s="375"/>
      <c r="L25" s="375">
        <v>0</v>
      </c>
      <c r="M25" s="375"/>
      <c r="N25" s="375">
        <v>0</v>
      </c>
      <c r="O25" s="375"/>
      <c r="P25" s="144"/>
    </row>
    <row r="26" spans="1:16" ht="18" customHeight="1">
      <c r="A26" s="440" t="s">
        <v>138</v>
      </c>
      <c r="B26" s="440"/>
      <c r="C26" s="441"/>
      <c r="D26" s="464">
        <v>0</v>
      </c>
      <c r="E26" s="375"/>
      <c r="F26" s="375">
        <v>0</v>
      </c>
      <c r="G26" s="375"/>
      <c r="H26" s="375">
        <v>0</v>
      </c>
      <c r="I26" s="375"/>
      <c r="J26" s="375">
        <v>0</v>
      </c>
      <c r="K26" s="375"/>
      <c r="L26" s="375">
        <v>0</v>
      </c>
      <c r="M26" s="375"/>
      <c r="N26" s="375">
        <v>0</v>
      </c>
      <c r="O26" s="375"/>
      <c r="P26" s="144"/>
    </row>
    <row r="27" spans="1:16" ht="18" customHeight="1" thickBot="1">
      <c r="A27" s="438" t="s">
        <v>101</v>
      </c>
      <c r="B27" s="438"/>
      <c r="C27" s="439"/>
      <c r="D27" s="465">
        <v>7</v>
      </c>
      <c r="E27" s="466"/>
      <c r="F27" s="466">
        <v>0</v>
      </c>
      <c r="G27" s="466"/>
      <c r="H27" s="466">
        <v>4</v>
      </c>
      <c r="I27" s="466"/>
      <c r="J27" s="466">
        <v>2</v>
      </c>
      <c r="K27" s="466"/>
      <c r="L27" s="466">
        <v>1</v>
      </c>
      <c r="M27" s="466"/>
      <c r="N27" s="466">
        <v>0</v>
      </c>
      <c r="O27" s="466"/>
      <c r="P27" s="144"/>
    </row>
    <row r="28" spans="1:16" ht="22.5" customHeight="1">
      <c r="A28" s="128"/>
      <c r="B28" s="128"/>
      <c r="C28" s="128"/>
      <c r="D28" s="128"/>
      <c r="E28" s="128"/>
      <c r="F28" s="137"/>
      <c r="G28" s="137"/>
      <c r="H28" s="137"/>
      <c r="I28" s="137"/>
      <c r="J28" s="137"/>
      <c r="K28" s="137"/>
      <c r="L28" s="128"/>
      <c r="M28" s="128"/>
      <c r="N28" s="137"/>
      <c r="O28" s="137"/>
    </row>
    <row r="29" spans="1:16" ht="22.5" customHeight="1" thickBot="1">
      <c r="A29" s="416" t="s">
        <v>140</v>
      </c>
      <c r="B29" s="416"/>
      <c r="C29" s="416"/>
      <c r="D29" s="416"/>
      <c r="E29" s="416"/>
      <c r="F29" s="416"/>
      <c r="G29" s="416"/>
      <c r="H29" s="416"/>
      <c r="I29" s="416"/>
      <c r="J29" s="259" t="s">
        <v>219</v>
      </c>
      <c r="K29" s="259"/>
      <c r="L29" s="259"/>
      <c r="M29" s="259"/>
      <c r="N29" s="38"/>
      <c r="O29" s="38"/>
    </row>
    <row r="30" spans="1:16">
      <c r="A30" s="109"/>
      <c r="B30" s="109"/>
      <c r="C30" s="267" t="s">
        <v>73</v>
      </c>
      <c r="D30" s="367"/>
      <c r="E30" s="267" t="s">
        <v>74</v>
      </c>
      <c r="F30" s="274"/>
      <c r="G30" s="367"/>
      <c r="H30" s="267" t="s">
        <v>218</v>
      </c>
      <c r="I30" s="274"/>
      <c r="J30" s="367"/>
      <c r="K30" s="267" t="s">
        <v>75</v>
      </c>
      <c r="L30" s="274"/>
      <c r="M30" s="274"/>
      <c r="N30" s="128"/>
      <c r="O30" s="128"/>
    </row>
    <row r="31" spans="1:16">
      <c r="A31" s="414" t="s">
        <v>0</v>
      </c>
      <c r="B31" s="415"/>
      <c r="C31" s="418">
        <v>240</v>
      </c>
      <c r="D31" s="417"/>
      <c r="E31" s="417">
        <v>15231</v>
      </c>
      <c r="F31" s="417"/>
      <c r="G31" s="417"/>
      <c r="H31" s="417">
        <v>12026</v>
      </c>
      <c r="I31" s="417"/>
      <c r="J31" s="417"/>
      <c r="K31" s="419">
        <f>H31/E31*100</f>
        <v>78.957389534501999</v>
      </c>
      <c r="L31" s="419"/>
      <c r="M31" s="419"/>
      <c r="N31" s="128"/>
      <c r="O31" s="128"/>
    </row>
    <row r="32" spans="1:16">
      <c r="B32" s="110" t="s">
        <v>141</v>
      </c>
      <c r="C32" s="418">
        <v>240</v>
      </c>
      <c r="D32" s="417"/>
      <c r="E32" s="417">
        <v>12992</v>
      </c>
      <c r="F32" s="417"/>
      <c r="G32" s="417"/>
      <c r="H32" s="417">
        <v>11072</v>
      </c>
      <c r="I32" s="417"/>
      <c r="J32" s="417"/>
      <c r="K32" s="420">
        <f>H32/E32*100</f>
        <v>85.221674876847288</v>
      </c>
      <c r="L32" s="420"/>
      <c r="M32" s="420"/>
    </row>
    <row r="33" spans="1:17">
      <c r="B33" s="110" t="s">
        <v>77</v>
      </c>
      <c r="C33" s="418">
        <v>240</v>
      </c>
      <c r="D33" s="417"/>
      <c r="E33" s="417">
        <v>12741</v>
      </c>
      <c r="F33" s="417"/>
      <c r="G33" s="417"/>
      <c r="H33" s="417">
        <v>11026</v>
      </c>
      <c r="I33" s="417"/>
      <c r="J33" s="417"/>
      <c r="K33" s="420">
        <v>86.5</v>
      </c>
      <c r="L33" s="420"/>
      <c r="M33" s="420"/>
    </row>
    <row r="34" spans="1:17">
      <c r="B34" s="110" t="s">
        <v>78</v>
      </c>
      <c r="C34" s="418">
        <v>240</v>
      </c>
      <c r="D34" s="417"/>
      <c r="E34" s="417">
        <v>13077</v>
      </c>
      <c r="F34" s="417"/>
      <c r="G34" s="417"/>
      <c r="H34" s="417">
        <v>12015</v>
      </c>
      <c r="I34" s="417"/>
      <c r="J34" s="417"/>
      <c r="K34" s="420">
        <v>91.9</v>
      </c>
      <c r="L34" s="420"/>
      <c r="M34" s="420"/>
    </row>
    <row r="35" spans="1:17" s="1" customFormat="1">
      <c r="A35" s="110"/>
      <c r="B35" s="111" t="s">
        <v>79</v>
      </c>
      <c r="C35" s="418">
        <f>+SUM(C47:E53)</f>
        <v>240</v>
      </c>
      <c r="D35" s="417"/>
      <c r="E35" s="417">
        <v>13134</v>
      </c>
      <c r="F35" s="417"/>
      <c r="G35" s="417"/>
      <c r="H35" s="417">
        <v>11992</v>
      </c>
      <c r="I35" s="417"/>
      <c r="J35" s="417"/>
      <c r="K35" s="420">
        <f>H35/E35*100</f>
        <v>91.305009897974713</v>
      </c>
      <c r="L35" s="420"/>
      <c r="M35" s="420"/>
    </row>
    <row r="36" spans="1:17">
      <c r="A36" s="178"/>
      <c r="B36" s="112" t="s">
        <v>80</v>
      </c>
      <c r="C36" s="418">
        <v>238</v>
      </c>
      <c r="D36" s="417"/>
      <c r="E36" s="417">
        <v>12950</v>
      </c>
      <c r="F36" s="417"/>
      <c r="G36" s="417"/>
      <c r="H36" s="417">
        <v>11806</v>
      </c>
      <c r="I36" s="417"/>
      <c r="J36" s="417"/>
      <c r="K36" s="420">
        <v>91.2</v>
      </c>
      <c r="L36" s="420"/>
      <c r="M36" s="420"/>
    </row>
    <row r="37" spans="1:17">
      <c r="A37" s="178"/>
      <c r="B37" s="112" t="s">
        <v>36</v>
      </c>
      <c r="C37" s="418">
        <v>240</v>
      </c>
      <c r="D37" s="417"/>
      <c r="E37" s="186"/>
      <c r="F37" s="186">
        <v>13096</v>
      </c>
      <c r="G37" s="186"/>
      <c r="H37" s="186"/>
      <c r="I37" s="186">
        <v>12146</v>
      </c>
      <c r="J37" s="186"/>
      <c r="K37" s="187"/>
      <c r="L37" s="187">
        <v>92.7</v>
      </c>
      <c r="M37" s="187"/>
    </row>
    <row r="38" spans="1:17">
      <c r="A38" s="178"/>
      <c r="B38" s="112" t="s">
        <v>37</v>
      </c>
      <c r="C38" s="418">
        <v>240</v>
      </c>
      <c r="D38" s="417"/>
      <c r="E38" s="113"/>
      <c r="F38" s="114">
        <v>12775</v>
      </c>
      <c r="G38" s="114"/>
      <c r="H38" s="115"/>
      <c r="I38" s="114">
        <v>11943</v>
      </c>
      <c r="J38" s="114"/>
      <c r="K38" s="116"/>
      <c r="L38" s="116">
        <v>92.7</v>
      </c>
      <c r="M38" s="187"/>
      <c r="N38" s="117"/>
      <c r="O38" s="118"/>
      <c r="P38" s="118"/>
      <c r="Q38" s="118"/>
    </row>
    <row r="39" spans="1:17">
      <c r="A39" s="178"/>
      <c r="B39" s="112" t="s">
        <v>38</v>
      </c>
      <c r="C39" s="418">
        <v>240</v>
      </c>
      <c r="D39" s="417"/>
      <c r="E39" s="186"/>
      <c r="F39" s="186">
        <v>12431</v>
      </c>
      <c r="G39" s="186"/>
      <c r="H39" s="186"/>
      <c r="I39" s="186">
        <v>11683</v>
      </c>
      <c r="J39" s="186"/>
      <c r="K39" s="420">
        <v>94</v>
      </c>
      <c r="L39" s="420"/>
      <c r="M39" s="420"/>
      <c r="N39" s="118"/>
      <c r="O39" s="117"/>
      <c r="P39" s="118"/>
      <c r="Q39" s="118"/>
    </row>
    <row r="40" spans="1:17">
      <c r="A40" s="178"/>
      <c r="B40" s="112" t="s">
        <v>39</v>
      </c>
      <c r="C40" s="418">
        <v>240</v>
      </c>
      <c r="D40" s="417"/>
      <c r="E40" s="186"/>
      <c r="F40" s="186">
        <v>13215</v>
      </c>
      <c r="G40" s="186"/>
      <c r="H40" s="186"/>
      <c r="I40" s="186">
        <v>12353</v>
      </c>
      <c r="J40" s="186"/>
      <c r="K40" s="420">
        <v>93.5</v>
      </c>
      <c r="L40" s="420"/>
      <c r="M40" s="420"/>
      <c r="N40" s="118"/>
      <c r="O40" s="117"/>
      <c r="P40" s="118"/>
      <c r="Q40" s="118"/>
    </row>
    <row r="41" spans="1:17">
      <c r="A41" s="178"/>
      <c r="B41" s="112" t="s">
        <v>40</v>
      </c>
      <c r="C41" s="418">
        <v>240</v>
      </c>
      <c r="D41" s="424"/>
      <c r="E41" s="186"/>
      <c r="F41" s="186">
        <v>13963</v>
      </c>
      <c r="G41" s="186"/>
      <c r="H41" s="186"/>
      <c r="I41" s="186">
        <v>13253</v>
      </c>
      <c r="J41" s="186"/>
      <c r="K41" s="187"/>
      <c r="L41" s="187">
        <v>94.9</v>
      </c>
      <c r="M41" s="187"/>
    </row>
    <row r="42" spans="1:17">
      <c r="A42" s="178"/>
      <c r="B42" s="112" t="s">
        <v>29</v>
      </c>
      <c r="C42" s="418">
        <v>240</v>
      </c>
      <c r="D42" s="417"/>
      <c r="E42" s="186"/>
      <c r="F42" s="186">
        <v>13839</v>
      </c>
      <c r="G42" s="186"/>
      <c r="H42" s="186"/>
      <c r="I42" s="186">
        <v>13266</v>
      </c>
      <c r="J42" s="186"/>
      <c r="K42" s="187"/>
      <c r="L42" s="187">
        <v>95.9</v>
      </c>
      <c r="M42" s="187"/>
    </row>
    <row r="43" spans="1:17">
      <c r="A43" s="178"/>
      <c r="B43" s="112" t="s">
        <v>149</v>
      </c>
      <c r="C43" s="418">
        <v>240</v>
      </c>
      <c r="D43" s="417"/>
      <c r="E43" s="186"/>
      <c r="F43" s="186">
        <v>14219</v>
      </c>
      <c r="G43" s="186"/>
      <c r="H43" s="186"/>
      <c r="I43" s="186">
        <v>13667</v>
      </c>
      <c r="J43" s="186"/>
      <c r="K43" s="187"/>
      <c r="L43" s="187">
        <v>96.1</v>
      </c>
      <c r="M43" s="187"/>
    </row>
    <row r="44" spans="1:17">
      <c r="A44" s="178"/>
      <c r="B44" s="112" t="s">
        <v>150</v>
      </c>
      <c r="C44" s="418">
        <v>240</v>
      </c>
      <c r="D44" s="417"/>
      <c r="E44" s="186"/>
      <c r="F44" s="186">
        <v>14208</v>
      </c>
      <c r="G44" s="186"/>
      <c r="H44" s="186"/>
      <c r="I44" s="186">
        <v>13684</v>
      </c>
      <c r="J44" s="186"/>
      <c r="K44" s="187"/>
      <c r="L44" s="187">
        <v>96.3</v>
      </c>
      <c r="M44" s="187"/>
    </row>
    <row r="45" spans="1:17" ht="17.25" customHeight="1">
      <c r="A45" s="178"/>
      <c r="B45" s="112" t="s">
        <v>154</v>
      </c>
      <c r="C45" s="418">
        <f>SUM(C47:C53)</f>
        <v>240</v>
      </c>
      <c r="D45" s="424"/>
      <c r="E45" s="186"/>
      <c r="F45" s="186">
        <v>14159</v>
      </c>
      <c r="G45" s="186"/>
      <c r="H45" s="186"/>
      <c r="I45" s="186">
        <v>13720</v>
      </c>
      <c r="J45" s="186"/>
      <c r="K45" s="187"/>
      <c r="L45" s="187">
        <f>I45/F45*100</f>
        <v>96.899498552157638</v>
      </c>
      <c r="M45" s="187"/>
      <c r="N45" s="159"/>
    </row>
    <row r="46" spans="1:17" ht="17.25" customHeight="1">
      <c r="A46" s="179"/>
      <c r="B46" s="119" t="s">
        <v>197</v>
      </c>
      <c r="C46" s="473">
        <v>240</v>
      </c>
      <c r="D46" s="474"/>
      <c r="E46" s="120"/>
      <c r="F46" s="120">
        <v>14202</v>
      </c>
      <c r="G46" s="120"/>
      <c r="H46" s="120"/>
      <c r="I46" s="120">
        <v>13629</v>
      </c>
      <c r="J46" s="120"/>
      <c r="K46" s="194"/>
      <c r="L46" s="194">
        <f>I46/F46*100</f>
        <v>95.965356991972968</v>
      </c>
      <c r="M46" s="187"/>
      <c r="N46" s="159"/>
    </row>
    <row r="47" spans="1:17">
      <c r="A47" s="421" t="s">
        <v>14</v>
      </c>
      <c r="B47" s="422"/>
      <c r="C47" s="418">
        <v>36</v>
      </c>
      <c r="D47" s="417"/>
      <c r="E47" s="121"/>
      <c r="F47" s="121">
        <v>3112</v>
      </c>
      <c r="H47" s="417">
        <v>2961</v>
      </c>
      <c r="I47" s="417"/>
      <c r="J47" s="417"/>
      <c r="K47" s="420">
        <f t="shared" ref="K47:K53" si="0">H47/F47*100</f>
        <v>95.147814910025701</v>
      </c>
      <c r="L47" s="420"/>
      <c r="M47" s="420"/>
    </row>
    <row r="48" spans="1:17" ht="17.25" customHeight="1">
      <c r="A48" s="421" t="s">
        <v>240</v>
      </c>
      <c r="B48" s="422"/>
      <c r="C48" s="418">
        <v>36</v>
      </c>
      <c r="D48" s="417"/>
      <c r="E48" s="121"/>
      <c r="F48" s="121">
        <v>1832</v>
      </c>
      <c r="H48" s="417">
        <v>1753</v>
      </c>
      <c r="I48" s="417"/>
      <c r="J48" s="417"/>
      <c r="K48" s="420">
        <f t="shared" si="0"/>
        <v>95.687772925764193</v>
      </c>
      <c r="L48" s="420"/>
      <c r="M48" s="420"/>
    </row>
    <row r="49" spans="1:19" ht="17.25" customHeight="1">
      <c r="A49" s="421" t="s">
        <v>239</v>
      </c>
      <c r="B49" s="422"/>
      <c r="C49" s="418">
        <v>24</v>
      </c>
      <c r="D49" s="417"/>
      <c r="E49" s="121"/>
      <c r="F49" s="121">
        <v>1356</v>
      </c>
      <c r="H49" s="417">
        <v>1271</v>
      </c>
      <c r="I49" s="417"/>
      <c r="J49" s="417"/>
      <c r="K49" s="420">
        <f t="shared" si="0"/>
        <v>93.731563421828909</v>
      </c>
      <c r="L49" s="420"/>
      <c r="M49" s="420"/>
    </row>
    <row r="50" spans="1:19">
      <c r="A50" s="421" t="s">
        <v>17</v>
      </c>
      <c r="B50" s="422"/>
      <c r="C50" s="418">
        <v>36</v>
      </c>
      <c r="D50" s="417"/>
      <c r="E50" s="121"/>
      <c r="F50" s="121">
        <v>2493</v>
      </c>
      <c r="H50" s="417">
        <v>2411</v>
      </c>
      <c r="I50" s="417"/>
      <c r="J50" s="417"/>
      <c r="K50" s="420">
        <f t="shared" si="0"/>
        <v>96.710790212595271</v>
      </c>
      <c r="L50" s="420"/>
      <c r="M50" s="420"/>
    </row>
    <row r="51" spans="1:19" ht="17.25" customHeight="1">
      <c r="A51" s="421" t="s">
        <v>238</v>
      </c>
      <c r="B51" s="422"/>
      <c r="C51" s="418">
        <v>24</v>
      </c>
      <c r="D51" s="417"/>
      <c r="E51" s="121"/>
      <c r="F51" s="121">
        <v>1082</v>
      </c>
      <c r="H51" s="417">
        <v>1029</v>
      </c>
      <c r="I51" s="417"/>
      <c r="J51" s="417"/>
      <c r="K51" s="420">
        <f t="shared" si="0"/>
        <v>95.10166358595194</v>
      </c>
      <c r="L51" s="420"/>
      <c r="M51" s="420"/>
    </row>
    <row r="52" spans="1:19" ht="17.25" customHeight="1">
      <c r="A52" s="421" t="s">
        <v>237</v>
      </c>
      <c r="B52" s="422"/>
      <c r="C52" s="418">
        <v>48</v>
      </c>
      <c r="D52" s="417"/>
      <c r="E52" s="121"/>
      <c r="F52" s="121">
        <v>2200</v>
      </c>
      <c r="H52" s="417">
        <v>2126</v>
      </c>
      <c r="I52" s="417"/>
      <c r="J52" s="417"/>
      <c r="K52" s="420">
        <f t="shared" si="0"/>
        <v>96.636363636363626</v>
      </c>
      <c r="L52" s="420"/>
      <c r="M52" s="420"/>
    </row>
    <row r="53" spans="1:19" ht="18" thickBot="1">
      <c r="A53" s="476" t="s">
        <v>20</v>
      </c>
      <c r="B53" s="477"/>
      <c r="C53" s="475">
        <v>36</v>
      </c>
      <c r="D53" s="423"/>
      <c r="E53" s="122"/>
      <c r="F53" s="122">
        <v>2127</v>
      </c>
      <c r="G53" s="132"/>
      <c r="H53" s="423">
        <v>2078</v>
      </c>
      <c r="I53" s="423"/>
      <c r="J53" s="423"/>
      <c r="K53" s="478">
        <f t="shared" si="0"/>
        <v>97.696285848613073</v>
      </c>
      <c r="L53" s="478"/>
      <c r="M53" s="478"/>
    </row>
    <row r="54" spans="1:19" ht="11.25" customHeight="1">
      <c r="A54" s="430" t="s">
        <v>217</v>
      </c>
      <c r="B54" s="430"/>
      <c r="C54" s="430"/>
      <c r="D54" s="430"/>
      <c r="E54" s="430"/>
      <c r="F54" s="430"/>
      <c r="G54" s="430"/>
      <c r="H54" s="430"/>
      <c r="I54" s="430"/>
      <c r="J54" s="430"/>
      <c r="K54" s="430"/>
      <c r="L54" s="430"/>
      <c r="M54" s="430"/>
      <c r="N54" s="430"/>
      <c r="O54" s="430"/>
    </row>
    <row r="55" spans="1:19" ht="22.5" customHeight="1">
      <c r="A55" s="430"/>
      <c r="B55" s="430"/>
      <c r="C55" s="430"/>
      <c r="D55" s="430"/>
      <c r="E55" s="430"/>
      <c r="F55" s="430"/>
      <c r="G55" s="430"/>
      <c r="H55" s="430"/>
      <c r="I55" s="430"/>
      <c r="J55" s="430"/>
      <c r="K55" s="430"/>
      <c r="L55" s="430"/>
      <c r="M55" s="430"/>
      <c r="N55" s="430"/>
      <c r="O55" s="430"/>
    </row>
    <row r="56" spans="1:19" ht="60.75" customHeight="1" thickBot="1">
      <c r="A56" s="261" t="s">
        <v>236</v>
      </c>
      <c r="B56" s="261"/>
      <c r="C56" s="261"/>
      <c r="D56" s="261"/>
      <c r="E56" s="261"/>
      <c r="F56" s="132"/>
      <c r="G56" s="132"/>
      <c r="H56" s="259" t="s">
        <v>215</v>
      </c>
      <c r="I56" s="259"/>
      <c r="J56" s="259"/>
      <c r="K56" s="259"/>
      <c r="L56" s="259"/>
      <c r="M56" s="259"/>
      <c r="N56" s="259"/>
      <c r="O56" s="259"/>
    </row>
    <row r="57" spans="1:19">
      <c r="A57" s="274" t="s">
        <v>218</v>
      </c>
      <c r="B57" s="274"/>
      <c r="C57" s="274"/>
      <c r="D57" s="267" t="s">
        <v>81</v>
      </c>
      <c r="E57" s="274"/>
      <c r="F57" s="274"/>
      <c r="G57" s="274"/>
      <c r="H57" s="274"/>
      <c r="I57" s="367"/>
      <c r="J57" s="267" t="s">
        <v>82</v>
      </c>
      <c r="K57" s="274"/>
      <c r="L57" s="274"/>
      <c r="M57" s="267" t="s">
        <v>83</v>
      </c>
      <c r="N57" s="274"/>
      <c r="O57" s="274"/>
      <c r="P57" s="128"/>
      <c r="Q57" s="128"/>
      <c r="R57" s="128"/>
      <c r="S57" s="128"/>
    </row>
    <row r="58" spans="1:19">
      <c r="A58" s="379">
        <v>14202</v>
      </c>
      <c r="B58" s="379"/>
      <c r="C58" s="379"/>
      <c r="D58" s="428">
        <v>8471</v>
      </c>
      <c r="E58" s="429"/>
      <c r="F58" s="429"/>
      <c r="G58" s="429"/>
      <c r="H58" s="429"/>
      <c r="I58" s="429"/>
      <c r="J58" s="428">
        <f>A58-D58</f>
        <v>5731</v>
      </c>
      <c r="K58" s="429"/>
      <c r="L58" s="429"/>
      <c r="M58" s="428" t="s">
        <v>235</v>
      </c>
      <c r="N58" s="429"/>
      <c r="O58" s="429"/>
      <c r="P58" s="128"/>
      <c r="Q58" s="128"/>
      <c r="R58" s="128"/>
      <c r="S58" s="128"/>
    </row>
    <row r="59" spans="1:19">
      <c r="A59" s="359" t="s">
        <v>126</v>
      </c>
      <c r="B59" s="359"/>
      <c r="C59" s="359"/>
      <c r="D59" s="359"/>
      <c r="E59" s="359"/>
      <c r="F59" s="359"/>
      <c r="G59" s="123">
        <f>SUM(D60:F67,M60:O67)</f>
        <v>7100</v>
      </c>
      <c r="H59" s="123" t="s">
        <v>85</v>
      </c>
      <c r="I59" s="123"/>
      <c r="J59" s="123"/>
      <c r="K59" s="123"/>
      <c r="L59" s="123"/>
      <c r="M59" s="123"/>
      <c r="N59" s="123"/>
      <c r="O59" s="123"/>
      <c r="P59" s="128"/>
      <c r="Q59" s="128"/>
      <c r="R59" s="128"/>
      <c r="S59" s="128"/>
    </row>
    <row r="60" spans="1:19" ht="15" customHeight="1">
      <c r="A60" s="360" t="s">
        <v>142</v>
      </c>
      <c r="B60" s="360"/>
      <c r="C60" s="360"/>
      <c r="D60" s="427">
        <v>741</v>
      </c>
      <c r="E60" s="414"/>
      <c r="F60" s="415"/>
      <c r="G60" s="388" t="s">
        <v>87</v>
      </c>
      <c r="H60" s="360"/>
      <c r="I60" s="360"/>
      <c r="J60" s="360"/>
      <c r="K60" s="360"/>
      <c r="L60" s="360"/>
      <c r="M60" s="425">
        <v>115</v>
      </c>
      <c r="N60" s="426"/>
      <c r="O60" s="426"/>
      <c r="P60" s="128"/>
      <c r="Q60" s="128"/>
      <c r="R60" s="128"/>
      <c r="S60" s="128"/>
    </row>
    <row r="61" spans="1:19" ht="15" customHeight="1">
      <c r="A61" s="349" t="s">
        <v>143</v>
      </c>
      <c r="B61" s="431"/>
      <c r="C61" s="431"/>
      <c r="D61" s="432">
        <v>74</v>
      </c>
      <c r="E61" s="233"/>
      <c r="F61" s="234"/>
      <c r="G61" s="369" t="s">
        <v>89</v>
      </c>
      <c r="H61" s="431"/>
      <c r="I61" s="431"/>
      <c r="J61" s="431"/>
      <c r="K61" s="431"/>
      <c r="L61" s="431"/>
      <c r="M61" s="433">
        <v>1122</v>
      </c>
      <c r="N61" s="434"/>
      <c r="O61" s="434"/>
      <c r="P61" s="128"/>
      <c r="Q61" s="128"/>
      <c r="R61" s="128"/>
      <c r="S61" s="128"/>
    </row>
    <row r="62" spans="1:19" ht="15" customHeight="1">
      <c r="A62" s="349" t="s">
        <v>88</v>
      </c>
      <c r="B62" s="431"/>
      <c r="C62" s="431"/>
      <c r="D62" s="432">
        <v>13</v>
      </c>
      <c r="E62" s="233"/>
      <c r="F62" s="234"/>
      <c r="G62" s="369" t="s">
        <v>91</v>
      </c>
      <c r="H62" s="431"/>
      <c r="I62" s="431"/>
      <c r="J62" s="431"/>
      <c r="K62" s="431"/>
      <c r="L62" s="431"/>
      <c r="M62" s="433">
        <v>312</v>
      </c>
      <c r="N62" s="434"/>
      <c r="O62" s="434"/>
      <c r="P62" s="128"/>
      <c r="Q62" s="128"/>
      <c r="R62" s="128"/>
      <c r="S62" s="128"/>
    </row>
    <row r="63" spans="1:19" ht="15" customHeight="1">
      <c r="A63" s="349" t="s">
        <v>90</v>
      </c>
      <c r="B63" s="431"/>
      <c r="C63" s="431"/>
      <c r="D63" s="432">
        <v>103</v>
      </c>
      <c r="E63" s="233"/>
      <c r="F63" s="234"/>
      <c r="G63" s="369" t="s">
        <v>93</v>
      </c>
      <c r="H63" s="431"/>
      <c r="I63" s="431"/>
      <c r="J63" s="431"/>
      <c r="K63" s="431"/>
      <c r="L63" s="431"/>
      <c r="M63" s="433">
        <v>1995</v>
      </c>
      <c r="N63" s="434"/>
      <c r="O63" s="434"/>
      <c r="P63" s="128"/>
      <c r="Q63" s="128"/>
      <c r="R63" s="128"/>
      <c r="S63" s="128"/>
    </row>
    <row r="64" spans="1:19" ht="15" customHeight="1">
      <c r="A64" s="349" t="s">
        <v>92</v>
      </c>
      <c r="B64" s="431"/>
      <c r="C64" s="431"/>
      <c r="D64" s="432">
        <v>138</v>
      </c>
      <c r="E64" s="233"/>
      <c r="F64" s="234"/>
      <c r="G64" s="369" t="s">
        <v>144</v>
      </c>
      <c r="H64" s="431"/>
      <c r="I64" s="431"/>
      <c r="J64" s="431"/>
      <c r="K64" s="431"/>
      <c r="L64" s="431"/>
      <c r="M64" s="433">
        <v>1011</v>
      </c>
      <c r="N64" s="434"/>
      <c r="O64" s="434"/>
      <c r="P64" s="128"/>
      <c r="Q64" s="128"/>
      <c r="R64" s="128"/>
      <c r="S64" s="128"/>
    </row>
    <row r="65" spans="1:19" ht="15" customHeight="1">
      <c r="A65" s="349" t="s">
        <v>94</v>
      </c>
      <c r="B65" s="431"/>
      <c r="C65" s="431"/>
      <c r="D65" s="432">
        <v>113</v>
      </c>
      <c r="E65" s="233"/>
      <c r="F65" s="234"/>
      <c r="G65" s="369" t="s">
        <v>145</v>
      </c>
      <c r="H65" s="431"/>
      <c r="I65" s="431"/>
      <c r="J65" s="431"/>
      <c r="K65" s="431"/>
      <c r="L65" s="431"/>
      <c r="M65" s="433">
        <v>425</v>
      </c>
      <c r="N65" s="434"/>
      <c r="O65" s="434"/>
      <c r="P65" s="128"/>
      <c r="Q65" s="128"/>
      <c r="R65" s="128"/>
      <c r="S65" s="128"/>
    </row>
    <row r="66" spans="1:19" ht="15" customHeight="1">
      <c r="A66" s="349" t="s">
        <v>96</v>
      </c>
      <c r="B66" s="431"/>
      <c r="C66" s="431"/>
      <c r="D66" s="432">
        <v>114</v>
      </c>
      <c r="E66" s="233"/>
      <c r="F66" s="234"/>
      <c r="G66" s="369" t="s">
        <v>101</v>
      </c>
      <c r="H66" s="431"/>
      <c r="I66" s="431"/>
      <c r="J66" s="431"/>
      <c r="K66" s="431"/>
      <c r="L66" s="431"/>
      <c r="M66" s="433">
        <v>392</v>
      </c>
      <c r="N66" s="434"/>
      <c r="O66" s="434"/>
      <c r="P66" s="128"/>
      <c r="Q66" s="128"/>
      <c r="R66" s="128"/>
      <c r="S66" s="128"/>
    </row>
    <row r="67" spans="1:19" ht="15" customHeight="1" thickBot="1">
      <c r="A67" s="351" t="s">
        <v>98</v>
      </c>
      <c r="B67" s="445"/>
      <c r="C67" s="445"/>
      <c r="D67" s="446">
        <v>432</v>
      </c>
      <c r="E67" s="240"/>
      <c r="F67" s="241"/>
      <c r="G67" s="124"/>
      <c r="H67" s="125"/>
      <c r="I67" s="125"/>
      <c r="J67" s="125"/>
      <c r="K67" s="125"/>
      <c r="L67" s="125"/>
      <c r="M67" s="447"/>
      <c r="N67" s="448"/>
      <c r="O67" s="448"/>
      <c r="P67" s="128"/>
      <c r="Q67" s="128"/>
      <c r="R67" s="128"/>
      <c r="S67" s="128"/>
    </row>
    <row r="68" spans="1:19">
      <c r="M68" s="435" t="s">
        <v>58</v>
      </c>
      <c r="N68" s="435"/>
      <c r="O68" s="435"/>
      <c r="P68" s="128"/>
      <c r="Q68" s="128"/>
      <c r="R68" s="128"/>
      <c r="S68" s="128"/>
    </row>
    <row r="69" spans="1:19" ht="0.75" customHeight="1">
      <c r="P69" s="128"/>
      <c r="Q69" s="128"/>
      <c r="R69" s="128"/>
      <c r="S69" s="128"/>
    </row>
  </sheetData>
  <mergeCells count="285">
    <mergeCell ref="D57:I57"/>
    <mergeCell ref="A58:C58"/>
    <mergeCell ref="A53:B53"/>
    <mergeCell ref="K53:M53"/>
    <mergeCell ref="A57:C57"/>
    <mergeCell ref="A56:E56"/>
    <mergeCell ref="N6:O6"/>
    <mergeCell ref="L5:M5"/>
    <mergeCell ref="L6:M6"/>
    <mergeCell ref="N27:O27"/>
    <mergeCell ref="C40:D40"/>
    <mergeCell ref="K40:M40"/>
    <mergeCell ref="L27:M27"/>
    <mergeCell ref="J27:K27"/>
    <mergeCell ref="A52:B52"/>
    <mergeCell ref="K39:M39"/>
    <mergeCell ref="C45:D45"/>
    <mergeCell ref="K35:M35"/>
    <mergeCell ref="K32:M32"/>
    <mergeCell ref="H27:I27"/>
    <mergeCell ref="K36:M36"/>
    <mergeCell ref="C47:D47"/>
    <mergeCell ref="K47:M47"/>
    <mergeCell ref="C38:D38"/>
    <mergeCell ref="K48:M48"/>
    <mergeCell ref="C36:D36"/>
    <mergeCell ref="C48:D48"/>
    <mergeCell ref="K34:M34"/>
    <mergeCell ref="H34:J34"/>
    <mergeCell ref="H35:J35"/>
    <mergeCell ref="N12:O12"/>
    <mergeCell ref="N13:O13"/>
    <mergeCell ref="N14:O14"/>
    <mergeCell ref="N15:O15"/>
    <mergeCell ref="H17:I17"/>
    <mergeCell ref="J10:K10"/>
    <mergeCell ref="N17:O17"/>
    <mergeCell ref="J15:K15"/>
    <mergeCell ref="J17:K17"/>
    <mergeCell ref="J13:K13"/>
    <mergeCell ref="J11:K11"/>
    <mergeCell ref="L17:M17"/>
    <mergeCell ref="J14:K14"/>
    <mergeCell ref="H10:I10"/>
    <mergeCell ref="H13:I13"/>
    <mergeCell ref="H14:I14"/>
    <mergeCell ref="N26:O26"/>
    <mergeCell ref="N18:O18"/>
    <mergeCell ref="N20:O20"/>
    <mergeCell ref="N25:O25"/>
    <mergeCell ref="N19:O19"/>
    <mergeCell ref="N21:O21"/>
    <mergeCell ref="N22:O22"/>
    <mergeCell ref="N23:O23"/>
    <mergeCell ref="N24:O24"/>
    <mergeCell ref="N9:O9"/>
    <mergeCell ref="L11:M11"/>
    <mergeCell ref="L7:M7"/>
    <mergeCell ref="L8:M8"/>
    <mergeCell ref="N11:O11"/>
    <mergeCell ref="N7:O7"/>
    <mergeCell ref="N8:O8"/>
    <mergeCell ref="N10:O10"/>
    <mergeCell ref="L9:M9"/>
    <mergeCell ref="L10:M10"/>
    <mergeCell ref="L26:M26"/>
    <mergeCell ref="L25:M25"/>
    <mergeCell ref="L12:M12"/>
    <mergeCell ref="L13:M13"/>
    <mergeCell ref="L14:M14"/>
    <mergeCell ref="L15:M15"/>
    <mergeCell ref="L19:M19"/>
    <mergeCell ref="L18:M18"/>
    <mergeCell ref="L20:M20"/>
    <mergeCell ref="L21:M21"/>
    <mergeCell ref="L22:M22"/>
    <mergeCell ref="L23:M23"/>
    <mergeCell ref="J12:K12"/>
    <mergeCell ref="J20:K20"/>
    <mergeCell ref="J21:K21"/>
    <mergeCell ref="J22:K22"/>
    <mergeCell ref="J23:K23"/>
    <mergeCell ref="L24:M24"/>
    <mergeCell ref="H7:I7"/>
    <mergeCell ref="H11:I11"/>
    <mergeCell ref="H15:I15"/>
    <mergeCell ref="H12:I12"/>
    <mergeCell ref="F11:G11"/>
    <mergeCell ref="H21:I21"/>
    <mergeCell ref="H22:I22"/>
    <mergeCell ref="H23:I23"/>
    <mergeCell ref="J26:K26"/>
    <mergeCell ref="J24:K24"/>
    <mergeCell ref="H25:I25"/>
    <mergeCell ref="H26:I26"/>
    <mergeCell ref="H24:I24"/>
    <mergeCell ref="J25:K25"/>
    <mergeCell ref="J18:K18"/>
    <mergeCell ref="J19:K19"/>
    <mergeCell ref="H8:I8"/>
    <mergeCell ref="J9:K9"/>
    <mergeCell ref="J7:K7"/>
    <mergeCell ref="J8:K8"/>
    <mergeCell ref="H9:I9"/>
    <mergeCell ref="F19:G19"/>
    <mergeCell ref="F18:G18"/>
    <mergeCell ref="F12:G12"/>
    <mergeCell ref="H19:I19"/>
    <mergeCell ref="H20:I20"/>
    <mergeCell ref="F27:G27"/>
    <mergeCell ref="F20:G20"/>
    <mergeCell ref="F21:G21"/>
    <mergeCell ref="F22:G22"/>
    <mergeCell ref="F23:G23"/>
    <mergeCell ref="F25:G25"/>
    <mergeCell ref="F26:G26"/>
    <mergeCell ref="F24:G24"/>
    <mergeCell ref="F13:G13"/>
    <mergeCell ref="H18:I18"/>
    <mergeCell ref="D15:E15"/>
    <mergeCell ref="D17:E17"/>
    <mergeCell ref="D18:E18"/>
    <mergeCell ref="F15:G15"/>
    <mergeCell ref="F16:G16"/>
    <mergeCell ref="D14:E14"/>
    <mergeCell ref="F17:G17"/>
    <mergeCell ref="D7:E7"/>
    <mergeCell ref="D8:E8"/>
    <mergeCell ref="D9:E9"/>
    <mergeCell ref="D10:E10"/>
    <mergeCell ref="D11:E11"/>
    <mergeCell ref="D12:E12"/>
    <mergeCell ref="D13:E13"/>
    <mergeCell ref="F14:G14"/>
    <mergeCell ref="F7:G7"/>
    <mergeCell ref="F8:G8"/>
    <mergeCell ref="F10:G10"/>
    <mergeCell ref="F9:G9"/>
    <mergeCell ref="D19:E19"/>
    <mergeCell ref="D27:E27"/>
    <mergeCell ref="D20:E20"/>
    <mergeCell ref="D21:E21"/>
    <mergeCell ref="D22:E22"/>
    <mergeCell ref="D23:E23"/>
    <mergeCell ref="D25:E25"/>
    <mergeCell ref="D26:E26"/>
    <mergeCell ref="D24:E24"/>
    <mergeCell ref="A1:I1"/>
    <mergeCell ref="D5:E5"/>
    <mergeCell ref="D6:E6"/>
    <mergeCell ref="D2:E3"/>
    <mergeCell ref="A2:C3"/>
    <mergeCell ref="A6:C6"/>
    <mergeCell ref="A4:C4"/>
    <mergeCell ref="A5:C5"/>
    <mergeCell ref="H2:I3"/>
    <mergeCell ref="D4:O4"/>
    <mergeCell ref="F5:G5"/>
    <mergeCell ref="F6:G6"/>
    <mergeCell ref="F2:G2"/>
    <mergeCell ref="H5:I5"/>
    <mergeCell ref="H6:I6"/>
    <mergeCell ref="J5:K5"/>
    <mergeCell ref="J6:K6"/>
    <mergeCell ref="M1:O1"/>
    <mergeCell ref="J2:K2"/>
    <mergeCell ref="J3:K3"/>
    <mergeCell ref="L2:M2"/>
    <mergeCell ref="L3:M3"/>
    <mergeCell ref="N2:O3"/>
    <mergeCell ref="N5:O5"/>
    <mergeCell ref="A13:C13"/>
    <mergeCell ref="A10:C10"/>
    <mergeCell ref="A11:C11"/>
    <mergeCell ref="A12:C12"/>
    <mergeCell ref="A7:C7"/>
    <mergeCell ref="A8:C8"/>
    <mergeCell ref="A9:C9"/>
    <mergeCell ref="A21:C21"/>
    <mergeCell ref="A14:C14"/>
    <mergeCell ref="A15:C15"/>
    <mergeCell ref="A17:C17"/>
    <mergeCell ref="A18:C18"/>
    <mergeCell ref="A16:C16"/>
    <mergeCell ref="M68:O68"/>
    <mergeCell ref="F3:G3"/>
    <mergeCell ref="A27:C27"/>
    <mergeCell ref="A23:C23"/>
    <mergeCell ref="A24:C24"/>
    <mergeCell ref="A25:C25"/>
    <mergeCell ref="A26:C26"/>
    <mergeCell ref="A19:C19"/>
    <mergeCell ref="A20:C20"/>
    <mergeCell ref="A22:C22"/>
    <mergeCell ref="A67:C67"/>
    <mergeCell ref="D67:F67"/>
    <mergeCell ref="M67:O67"/>
    <mergeCell ref="A66:C66"/>
    <mergeCell ref="G66:L66"/>
    <mergeCell ref="D66:F66"/>
    <mergeCell ref="M66:O66"/>
    <mergeCell ref="M62:O62"/>
    <mergeCell ref="A63:C63"/>
    <mergeCell ref="G63:L63"/>
    <mergeCell ref="D63:F63"/>
    <mergeCell ref="M63:O63"/>
    <mergeCell ref="M65:O65"/>
    <mergeCell ref="A64:C64"/>
    <mergeCell ref="G64:L64"/>
    <mergeCell ref="D64:F64"/>
    <mergeCell ref="M64:O64"/>
    <mergeCell ref="D65:F65"/>
    <mergeCell ref="A65:C65"/>
    <mergeCell ref="A62:C62"/>
    <mergeCell ref="G62:L62"/>
    <mergeCell ref="D62:F62"/>
    <mergeCell ref="A61:C61"/>
    <mergeCell ref="G65:L65"/>
    <mergeCell ref="G61:L61"/>
    <mergeCell ref="D61:F61"/>
    <mergeCell ref="M61:O61"/>
    <mergeCell ref="A59:F59"/>
    <mergeCell ref="A60:C60"/>
    <mergeCell ref="A49:B49"/>
    <mergeCell ref="G60:L60"/>
    <mergeCell ref="M60:O60"/>
    <mergeCell ref="D60:F60"/>
    <mergeCell ref="J57:L57"/>
    <mergeCell ref="H56:O56"/>
    <mergeCell ref="D58:I58"/>
    <mergeCell ref="C52:D52"/>
    <mergeCell ref="H52:J52"/>
    <mergeCell ref="H51:J51"/>
    <mergeCell ref="C50:D50"/>
    <mergeCell ref="A50:B50"/>
    <mergeCell ref="K49:M49"/>
    <mergeCell ref="C49:D49"/>
    <mergeCell ref="K50:M50"/>
    <mergeCell ref="A54:O55"/>
    <mergeCell ref="C51:D51"/>
    <mergeCell ref="A51:B51"/>
    <mergeCell ref="J58:L58"/>
    <mergeCell ref="M57:O57"/>
    <mergeCell ref="M58:O58"/>
    <mergeCell ref="C53:D53"/>
    <mergeCell ref="K52:M52"/>
    <mergeCell ref="K51:M51"/>
    <mergeCell ref="A48:B48"/>
    <mergeCell ref="H36:J36"/>
    <mergeCell ref="H53:J53"/>
    <mergeCell ref="C43:D43"/>
    <mergeCell ref="H47:J47"/>
    <mergeCell ref="H48:J48"/>
    <mergeCell ref="H49:J49"/>
    <mergeCell ref="H50:J50"/>
    <mergeCell ref="C44:D44"/>
    <mergeCell ref="C42:D42"/>
    <mergeCell ref="C41:D41"/>
    <mergeCell ref="C39:D39"/>
    <mergeCell ref="A47:B47"/>
    <mergeCell ref="C46:D46"/>
    <mergeCell ref="A29:I29"/>
    <mergeCell ref="J29:M29"/>
    <mergeCell ref="E32:G32"/>
    <mergeCell ref="C30:D30"/>
    <mergeCell ref="E30:G30"/>
    <mergeCell ref="C37:D37"/>
    <mergeCell ref="H30:J30"/>
    <mergeCell ref="A31:B31"/>
    <mergeCell ref="K31:M31"/>
    <mergeCell ref="H31:J31"/>
    <mergeCell ref="H32:J32"/>
    <mergeCell ref="H33:J33"/>
    <mergeCell ref="E31:G31"/>
    <mergeCell ref="K33:M33"/>
    <mergeCell ref="K30:M30"/>
    <mergeCell ref="E34:G34"/>
    <mergeCell ref="C31:D31"/>
    <mergeCell ref="C32:D32"/>
    <mergeCell ref="C33:D33"/>
    <mergeCell ref="C34:D34"/>
    <mergeCell ref="E33:G33"/>
    <mergeCell ref="E36:G36"/>
    <mergeCell ref="E35:G35"/>
    <mergeCell ref="C35:D35"/>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I67"/>
  <sheetViews>
    <sheetView showGridLines="0" view="pageBreakPreview" topLeftCell="A46" zoomScale="85" zoomScaleNormal="100" workbookViewId="0">
      <selection activeCell="AE35" sqref="AE35"/>
    </sheetView>
  </sheetViews>
  <sheetFormatPr defaultRowHeight="17.25"/>
  <cols>
    <col min="1" max="30" width="3.296875" style="127" customWidth="1"/>
    <col min="31" max="31" width="9.3984375" style="127" bestFit="1" customWidth="1"/>
    <col min="32" max="16384" width="8.796875" style="127"/>
  </cols>
  <sheetData>
    <row r="1" spans="1:35" ht="22.5" customHeight="1" thickBot="1">
      <c r="A1" s="261" t="s">
        <v>305</v>
      </c>
      <c r="B1" s="261"/>
      <c r="C1" s="261"/>
      <c r="D1" s="261"/>
      <c r="E1" s="261"/>
      <c r="F1" s="261"/>
      <c r="G1" s="261"/>
      <c r="H1" s="261"/>
      <c r="I1" s="261"/>
      <c r="J1" s="261"/>
      <c r="K1" s="261"/>
      <c r="L1" s="261"/>
      <c r="M1" s="261"/>
      <c r="N1" s="261"/>
      <c r="O1" s="261"/>
      <c r="P1" s="261"/>
      <c r="Q1" s="261"/>
      <c r="R1" s="261"/>
      <c r="S1" s="261"/>
      <c r="T1" s="261"/>
      <c r="U1" s="261"/>
      <c r="V1" s="261"/>
      <c r="W1" s="261"/>
      <c r="X1" s="132"/>
      <c r="Y1" s="126"/>
      <c r="Z1" s="259" t="s">
        <v>230</v>
      </c>
      <c r="AA1" s="259"/>
      <c r="AB1" s="259"/>
      <c r="AC1" s="259"/>
      <c r="AD1" s="259"/>
    </row>
    <row r="2" spans="1:35">
      <c r="A2" s="136"/>
      <c r="B2" s="136"/>
      <c r="C2" s="136"/>
      <c r="D2" s="136"/>
      <c r="E2" s="136"/>
      <c r="F2" s="492" t="s">
        <v>304</v>
      </c>
      <c r="G2" s="493"/>
      <c r="H2" s="493"/>
      <c r="I2" s="493"/>
      <c r="J2" s="494"/>
      <c r="K2" s="492" t="s">
        <v>303</v>
      </c>
      <c r="L2" s="493"/>
      <c r="M2" s="493"/>
      <c r="N2" s="493"/>
      <c r="O2" s="494"/>
      <c r="P2" s="492" t="s">
        <v>272</v>
      </c>
      <c r="Q2" s="493"/>
      <c r="R2" s="493"/>
      <c r="S2" s="493"/>
      <c r="T2" s="493"/>
      <c r="U2" s="492" t="s">
        <v>277</v>
      </c>
      <c r="V2" s="493"/>
      <c r="W2" s="493"/>
      <c r="X2" s="493"/>
      <c r="Y2" s="494"/>
      <c r="Z2" s="492" t="s">
        <v>302</v>
      </c>
      <c r="AA2" s="493"/>
      <c r="AB2" s="493"/>
      <c r="AC2" s="493"/>
      <c r="AD2" s="493"/>
    </row>
    <row r="3" spans="1:35">
      <c r="A3" s="414" t="s">
        <v>268</v>
      </c>
      <c r="B3" s="414"/>
      <c r="C3" s="414"/>
      <c r="D3" s="414"/>
      <c r="E3" s="415"/>
      <c r="F3" s="265">
        <v>1101</v>
      </c>
      <c r="G3" s="265"/>
      <c r="H3" s="265"/>
      <c r="I3" s="265"/>
      <c r="J3" s="265"/>
      <c r="K3" s="265">
        <v>631</v>
      </c>
      <c r="L3" s="265"/>
      <c r="M3" s="265"/>
      <c r="N3" s="265"/>
      <c r="O3" s="265"/>
      <c r="P3" s="265">
        <v>140</v>
      </c>
      <c r="Q3" s="265"/>
      <c r="R3" s="265"/>
      <c r="S3" s="265"/>
      <c r="T3" s="265"/>
      <c r="U3" s="265">
        <v>289</v>
      </c>
      <c r="V3" s="265"/>
      <c r="W3" s="265"/>
      <c r="X3" s="265"/>
      <c r="Y3" s="265"/>
      <c r="Z3" s="265">
        <v>202</v>
      </c>
      <c r="AA3" s="265"/>
      <c r="AB3" s="265"/>
      <c r="AC3" s="265"/>
      <c r="AD3" s="265"/>
      <c r="AE3" s="144"/>
    </row>
    <row r="4" spans="1:35" ht="16.5" customHeight="1">
      <c r="A4" s="233" t="s">
        <v>301</v>
      </c>
      <c r="B4" s="233"/>
      <c r="C4" s="233"/>
      <c r="D4" s="233"/>
      <c r="E4" s="234"/>
      <c r="F4" s="221">
        <v>302</v>
      </c>
      <c r="G4" s="222"/>
      <c r="H4" s="222"/>
      <c r="I4" s="222"/>
      <c r="J4" s="222"/>
      <c r="K4" s="222">
        <v>191</v>
      </c>
      <c r="L4" s="222"/>
      <c r="M4" s="222"/>
      <c r="N4" s="222"/>
      <c r="O4" s="222"/>
      <c r="P4" s="222">
        <v>53</v>
      </c>
      <c r="Q4" s="222"/>
      <c r="R4" s="222"/>
      <c r="S4" s="222"/>
      <c r="T4" s="222"/>
      <c r="U4" s="222">
        <v>89</v>
      </c>
      <c r="V4" s="222"/>
      <c r="W4" s="222"/>
      <c r="X4" s="222"/>
      <c r="Y4" s="222"/>
      <c r="Z4" s="222">
        <v>49</v>
      </c>
      <c r="AA4" s="222"/>
      <c r="AB4" s="222"/>
      <c r="AC4" s="222"/>
      <c r="AD4" s="222"/>
    </row>
    <row r="5" spans="1:35" ht="16.5" customHeight="1">
      <c r="A5" s="233" t="s">
        <v>300</v>
      </c>
      <c r="B5" s="233"/>
      <c r="C5" s="233"/>
      <c r="D5" s="233"/>
      <c r="E5" s="234"/>
      <c r="F5" s="221">
        <v>206</v>
      </c>
      <c r="G5" s="222"/>
      <c r="H5" s="222"/>
      <c r="I5" s="222"/>
      <c r="J5" s="222"/>
      <c r="K5" s="222">
        <v>112</v>
      </c>
      <c r="L5" s="222"/>
      <c r="M5" s="222"/>
      <c r="N5" s="222"/>
      <c r="O5" s="222"/>
      <c r="P5" s="222">
        <v>38</v>
      </c>
      <c r="Q5" s="222"/>
      <c r="R5" s="222"/>
      <c r="S5" s="222"/>
      <c r="T5" s="222"/>
      <c r="U5" s="222">
        <v>44</v>
      </c>
      <c r="V5" s="222"/>
      <c r="W5" s="222"/>
      <c r="X5" s="222"/>
      <c r="Y5" s="222"/>
      <c r="Z5" s="222">
        <v>30</v>
      </c>
      <c r="AA5" s="222"/>
      <c r="AB5" s="222"/>
      <c r="AC5" s="222"/>
      <c r="AD5" s="222"/>
    </row>
    <row r="6" spans="1:35" ht="16.5" customHeight="1">
      <c r="A6" s="233" t="s">
        <v>299</v>
      </c>
      <c r="B6" s="233"/>
      <c r="C6" s="233"/>
      <c r="D6" s="233"/>
      <c r="E6" s="234"/>
      <c r="F6" s="221">
        <v>107</v>
      </c>
      <c r="G6" s="222"/>
      <c r="H6" s="222"/>
      <c r="I6" s="222"/>
      <c r="J6" s="222"/>
      <c r="K6" s="222">
        <v>52</v>
      </c>
      <c r="L6" s="222"/>
      <c r="M6" s="222"/>
      <c r="N6" s="222"/>
      <c r="O6" s="222"/>
      <c r="P6" s="222">
        <v>6</v>
      </c>
      <c r="Q6" s="222"/>
      <c r="R6" s="222"/>
      <c r="S6" s="222"/>
      <c r="T6" s="222"/>
      <c r="U6" s="222">
        <v>29</v>
      </c>
      <c r="V6" s="222"/>
      <c r="W6" s="222"/>
      <c r="X6" s="222"/>
      <c r="Y6" s="222"/>
      <c r="Z6" s="375">
        <v>17</v>
      </c>
      <c r="AA6" s="375"/>
      <c r="AB6" s="375"/>
      <c r="AC6" s="375"/>
      <c r="AD6" s="375"/>
    </row>
    <row r="7" spans="1:35" ht="16.5" customHeight="1">
      <c r="A7" s="233" t="s">
        <v>298</v>
      </c>
      <c r="B7" s="233"/>
      <c r="C7" s="233"/>
      <c r="D7" s="233"/>
      <c r="E7" s="234"/>
      <c r="F7" s="221">
        <v>112</v>
      </c>
      <c r="G7" s="222"/>
      <c r="H7" s="222"/>
      <c r="I7" s="222"/>
      <c r="J7" s="222"/>
      <c r="K7" s="222">
        <v>62</v>
      </c>
      <c r="L7" s="222"/>
      <c r="M7" s="222"/>
      <c r="N7" s="222"/>
      <c r="O7" s="222"/>
      <c r="P7" s="222">
        <v>8</v>
      </c>
      <c r="Q7" s="222"/>
      <c r="R7" s="222"/>
      <c r="S7" s="222"/>
      <c r="T7" s="222"/>
      <c r="U7" s="222">
        <v>29</v>
      </c>
      <c r="V7" s="222"/>
      <c r="W7" s="222"/>
      <c r="X7" s="222"/>
      <c r="Y7" s="222"/>
      <c r="Z7" s="222">
        <v>25</v>
      </c>
      <c r="AA7" s="222"/>
      <c r="AB7" s="222"/>
      <c r="AC7" s="222"/>
      <c r="AD7" s="222"/>
    </row>
    <row r="8" spans="1:35" ht="16.5" customHeight="1">
      <c r="A8" s="233" t="s">
        <v>297</v>
      </c>
      <c r="B8" s="233"/>
      <c r="C8" s="233"/>
      <c r="D8" s="233"/>
      <c r="E8" s="234"/>
      <c r="F8" s="221">
        <v>49</v>
      </c>
      <c r="G8" s="222"/>
      <c r="H8" s="222"/>
      <c r="I8" s="222"/>
      <c r="J8" s="222"/>
      <c r="K8" s="222">
        <v>37</v>
      </c>
      <c r="L8" s="222"/>
      <c r="M8" s="222"/>
      <c r="N8" s="222"/>
      <c r="O8" s="222"/>
      <c r="P8" s="222">
        <v>4</v>
      </c>
      <c r="Q8" s="222"/>
      <c r="R8" s="222"/>
      <c r="S8" s="222"/>
      <c r="T8" s="222"/>
      <c r="U8" s="222">
        <v>22</v>
      </c>
      <c r="V8" s="222"/>
      <c r="W8" s="222"/>
      <c r="X8" s="222"/>
      <c r="Y8" s="222"/>
      <c r="Z8" s="222">
        <v>11</v>
      </c>
      <c r="AA8" s="222"/>
      <c r="AB8" s="222"/>
      <c r="AC8" s="222"/>
      <c r="AD8" s="222"/>
    </row>
    <row r="9" spans="1:35" ht="16.5" customHeight="1">
      <c r="A9" s="233" t="s">
        <v>296</v>
      </c>
      <c r="B9" s="233"/>
      <c r="C9" s="233"/>
      <c r="D9" s="233"/>
      <c r="E9" s="234"/>
      <c r="F9" s="221">
        <v>221</v>
      </c>
      <c r="G9" s="222"/>
      <c r="H9" s="222"/>
      <c r="I9" s="222"/>
      <c r="J9" s="222"/>
      <c r="K9" s="222">
        <v>121</v>
      </c>
      <c r="L9" s="222"/>
      <c r="M9" s="222"/>
      <c r="N9" s="222"/>
      <c r="O9" s="222"/>
      <c r="P9" s="222">
        <v>22</v>
      </c>
      <c r="Q9" s="222"/>
      <c r="R9" s="222"/>
      <c r="S9" s="222"/>
      <c r="T9" s="222"/>
      <c r="U9" s="222">
        <v>60</v>
      </c>
      <c r="V9" s="222"/>
      <c r="W9" s="222"/>
      <c r="X9" s="222"/>
      <c r="Y9" s="222"/>
      <c r="Z9" s="222">
        <v>39</v>
      </c>
      <c r="AA9" s="222"/>
      <c r="AB9" s="222"/>
      <c r="AC9" s="222"/>
      <c r="AD9" s="222"/>
    </row>
    <row r="10" spans="1:35" ht="16.5" customHeight="1">
      <c r="A10" s="373" t="s">
        <v>295</v>
      </c>
      <c r="B10" s="373"/>
      <c r="C10" s="373"/>
      <c r="D10" s="373"/>
      <c r="E10" s="374"/>
      <c r="F10" s="495">
        <v>104</v>
      </c>
      <c r="G10" s="376"/>
      <c r="H10" s="376"/>
      <c r="I10" s="376"/>
      <c r="J10" s="376"/>
      <c r="K10" s="376">
        <v>56</v>
      </c>
      <c r="L10" s="376"/>
      <c r="M10" s="376"/>
      <c r="N10" s="376"/>
      <c r="O10" s="376"/>
      <c r="P10" s="376">
        <v>9</v>
      </c>
      <c r="Q10" s="376"/>
      <c r="R10" s="376"/>
      <c r="S10" s="376"/>
      <c r="T10" s="376"/>
      <c r="U10" s="376">
        <v>16</v>
      </c>
      <c r="V10" s="376"/>
      <c r="W10" s="376"/>
      <c r="X10" s="376"/>
      <c r="Y10" s="376"/>
      <c r="Z10" s="376">
        <v>31</v>
      </c>
      <c r="AA10" s="376"/>
      <c r="AB10" s="376"/>
      <c r="AC10" s="376"/>
      <c r="AD10" s="376"/>
    </row>
    <row r="11" spans="1:35" ht="16.5" customHeight="1">
      <c r="A11" s="501" t="s">
        <v>294</v>
      </c>
      <c r="B11" s="381"/>
      <c r="C11" s="388" t="s">
        <v>293</v>
      </c>
      <c r="D11" s="360"/>
      <c r="E11" s="360"/>
      <c r="F11" s="360"/>
      <c r="G11" s="360"/>
      <c r="H11" s="360"/>
      <c r="I11" s="360"/>
      <c r="J11" s="389"/>
      <c r="K11" s="496">
        <v>62</v>
      </c>
      <c r="L11" s="491"/>
      <c r="M11" s="491"/>
      <c r="N11" s="491"/>
      <c r="O11" s="491"/>
      <c r="P11" s="491">
        <v>4</v>
      </c>
      <c r="Q11" s="491"/>
      <c r="R11" s="491"/>
      <c r="S11" s="491"/>
      <c r="T11" s="491"/>
      <c r="U11" s="491">
        <v>48</v>
      </c>
      <c r="V11" s="491"/>
      <c r="W11" s="491"/>
      <c r="X11" s="491"/>
      <c r="Y11" s="491"/>
      <c r="Z11" s="491">
        <v>10</v>
      </c>
      <c r="AA11" s="491"/>
      <c r="AB11" s="491"/>
      <c r="AC11" s="491"/>
      <c r="AD11" s="491"/>
      <c r="AE11" s="144"/>
      <c r="AF11" s="144"/>
      <c r="AG11" s="144"/>
      <c r="AH11" s="144"/>
      <c r="AI11" s="144"/>
    </row>
    <row r="12" spans="1:35" ht="16.5" customHeight="1">
      <c r="A12" s="502"/>
      <c r="B12" s="382"/>
      <c r="C12" s="369" t="s">
        <v>292</v>
      </c>
      <c r="D12" s="349"/>
      <c r="E12" s="349"/>
      <c r="F12" s="349"/>
      <c r="G12" s="349"/>
      <c r="H12" s="349"/>
      <c r="I12" s="349"/>
      <c r="J12" s="350"/>
      <c r="K12" s="464">
        <v>0</v>
      </c>
      <c r="L12" s="375"/>
      <c r="M12" s="375"/>
      <c r="N12" s="375"/>
      <c r="O12" s="375"/>
      <c r="P12" s="375">
        <v>0</v>
      </c>
      <c r="Q12" s="375"/>
      <c r="R12" s="375"/>
      <c r="S12" s="375"/>
      <c r="T12" s="375"/>
      <c r="U12" s="375">
        <v>0</v>
      </c>
      <c r="V12" s="375"/>
      <c r="W12" s="375"/>
      <c r="X12" s="375"/>
      <c r="Y12" s="375"/>
      <c r="Z12" s="375">
        <v>0</v>
      </c>
      <c r="AA12" s="375"/>
      <c r="AB12" s="375"/>
      <c r="AC12" s="375"/>
      <c r="AD12" s="375"/>
    </row>
    <row r="13" spans="1:35" ht="16.5" customHeight="1">
      <c r="A13" s="502"/>
      <c r="B13" s="382"/>
      <c r="C13" s="369" t="s">
        <v>291</v>
      </c>
      <c r="D13" s="349"/>
      <c r="E13" s="349"/>
      <c r="F13" s="349"/>
      <c r="G13" s="349"/>
      <c r="H13" s="349"/>
      <c r="I13" s="349"/>
      <c r="J13" s="350"/>
      <c r="K13" s="464">
        <v>1</v>
      </c>
      <c r="L13" s="375"/>
      <c r="M13" s="375"/>
      <c r="N13" s="375"/>
      <c r="O13" s="375"/>
      <c r="P13" s="375">
        <v>0</v>
      </c>
      <c r="Q13" s="375"/>
      <c r="R13" s="375"/>
      <c r="S13" s="375"/>
      <c r="T13" s="375"/>
      <c r="U13" s="375">
        <v>1</v>
      </c>
      <c r="V13" s="375"/>
      <c r="W13" s="375"/>
      <c r="X13" s="375"/>
      <c r="Y13" s="375"/>
      <c r="Z13" s="375">
        <v>0</v>
      </c>
      <c r="AA13" s="375"/>
      <c r="AB13" s="375"/>
      <c r="AC13" s="375"/>
      <c r="AD13" s="375"/>
    </row>
    <row r="14" spans="1:35" ht="16.5" customHeight="1">
      <c r="A14" s="502"/>
      <c r="B14" s="382"/>
      <c r="C14" s="369" t="s">
        <v>290</v>
      </c>
      <c r="D14" s="349"/>
      <c r="E14" s="349"/>
      <c r="F14" s="349"/>
      <c r="G14" s="349"/>
      <c r="H14" s="349"/>
      <c r="I14" s="349"/>
      <c r="J14" s="350"/>
      <c r="K14" s="464">
        <v>0</v>
      </c>
      <c r="L14" s="375"/>
      <c r="M14" s="375"/>
      <c r="N14" s="375"/>
      <c r="O14" s="375"/>
      <c r="P14" s="375">
        <v>0</v>
      </c>
      <c r="Q14" s="375"/>
      <c r="R14" s="375"/>
      <c r="S14" s="375"/>
      <c r="T14" s="375"/>
      <c r="U14" s="375">
        <v>0</v>
      </c>
      <c r="V14" s="375"/>
      <c r="W14" s="375"/>
      <c r="X14" s="375"/>
      <c r="Y14" s="375"/>
      <c r="Z14" s="375">
        <v>0</v>
      </c>
      <c r="AA14" s="375"/>
      <c r="AB14" s="375"/>
      <c r="AC14" s="375"/>
      <c r="AD14" s="375"/>
    </row>
    <row r="15" spans="1:35" ht="16.5" customHeight="1">
      <c r="A15" s="502"/>
      <c r="B15" s="382"/>
      <c r="C15" s="369" t="s">
        <v>289</v>
      </c>
      <c r="D15" s="349"/>
      <c r="E15" s="349"/>
      <c r="F15" s="349"/>
      <c r="G15" s="349"/>
      <c r="H15" s="349"/>
      <c r="I15" s="349"/>
      <c r="J15" s="350"/>
      <c r="K15" s="464">
        <v>26</v>
      </c>
      <c r="L15" s="375"/>
      <c r="M15" s="375"/>
      <c r="N15" s="375"/>
      <c r="O15" s="375"/>
      <c r="P15" s="375">
        <v>22</v>
      </c>
      <c r="Q15" s="375"/>
      <c r="R15" s="375"/>
      <c r="S15" s="375"/>
      <c r="T15" s="375"/>
      <c r="U15" s="375">
        <v>3</v>
      </c>
      <c r="V15" s="375"/>
      <c r="W15" s="375"/>
      <c r="X15" s="375"/>
      <c r="Y15" s="375"/>
      <c r="Z15" s="375">
        <v>1</v>
      </c>
      <c r="AA15" s="375"/>
      <c r="AB15" s="375"/>
      <c r="AC15" s="375"/>
      <c r="AD15" s="375"/>
    </row>
    <row r="16" spans="1:35" ht="16.5" customHeight="1">
      <c r="A16" s="502"/>
      <c r="B16" s="382"/>
      <c r="C16" s="369" t="s">
        <v>288</v>
      </c>
      <c r="D16" s="349"/>
      <c r="E16" s="349"/>
      <c r="F16" s="349"/>
      <c r="G16" s="349"/>
      <c r="H16" s="349"/>
      <c r="I16" s="349"/>
      <c r="J16" s="350"/>
      <c r="K16" s="464">
        <v>7</v>
      </c>
      <c r="L16" s="375"/>
      <c r="M16" s="375"/>
      <c r="N16" s="375"/>
      <c r="O16" s="375"/>
      <c r="P16" s="375">
        <v>1</v>
      </c>
      <c r="Q16" s="375"/>
      <c r="R16" s="375"/>
      <c r="S16" s="375"/>
      <c r="T16" s="375"/>
      <c r="U16" s="375">
        <v>3</v>
      </c>
      <c r="V16" s="375"/>
      <c r="W16" s="375"/>
      <c r="X16" s="375"/>
      <c r="Y16" s="375"/>
      <c r="Z16" s="375">
        <v>3</v>
      </c>
      <c r="AA16" s="375"/>
      <c r="AB16" s="375"/>
      <c r="AC16" s="375"/>
      <c r="AD16" s="375"/>
    </row>
    <row r="17" spans="1:30" ht="16.5" customHeight="1">
      <c r="A17" s="502"/>
      <c r="B17" s="382"/>
      <c r="C17" s="369" t="s">
        <v>287</v>
      </c>
      <c r="D17" s="349"/>
      <c r="E17" s="349"/>
      <c r="F17" s="349"/>
      <c r="G17" s="349"/>
      <c r="H17" s="349"/>
      <c r="I17" s="349"/>
      <c r="J17" s="350"/>
      <c r="K17" s="464">
        <v>21</v>
      </c>
      <c r="L17" s="375"/>
      <c r="M17" s="375"/>
      <c r="N17" s="375"/>
      <c r="O17" s="375"/>
      <c r="P17" s="375">
        <v>5</v>
      </c>
      <c r="Q17" s="375"/>
      <c r="R17" s="375"/>
      <c r="S17" s="375"/>
      <c r="T17" s="375"/>
      <c r="U17" s="375">
        <v>11</v>
      </c>
      <c r="V17" s="375"/>
      <c r="W17" s="375"/>
      <c r="X17" s="375"/>
      <c r="Y17" s="375"/>
      <c r="Z17" s="375">
        <v>5</v>
      </c>
      <c r="AA17" s="375"/>
      <c r="AB17" s="375"/>
      <c r="AC17" s="375"/>
      <c r="AD17" s="375"/>
    </row>
    <row r="18" spans="1:30" ht="16.5" customHeight="1">
      <c r="A18" s="502"/>
      <c r="B18" s="382"/>
      <c r="C18" s="369" t="s">
        <v>286</v>
      </c>
      <c r="D18" s="349"/>
      <c r="E18" s="349"/>
      <c r="F18" s="349"/>
      <c r="G18" s="349"/>
      <c r="H18" s="349"/>
      <c r="I18" s="349"/>
      <c r="J18" s="350"/>
      <c r="K18" s="464">
        <v>9</v>
      </c>
      <c r="L18" s="375"/>
      <c r="M18" s="375"/>
      <c r="N18" s="375"/>
      <c r="O18" s="375"/>
      <c r="P18" s="375">
        <v>0</v>
      </c>
      <c r="Q18" s="375"/>
      <c r="R18" s="375"/>
      <c r="S18" s="375"/>
      <c r="T18" s="375"/>
      <c r="U18" s="375">
        <v>6</v>
      </c>
      <c r="V18" s="375"/>
      <c r="W18" s="375"/>
      <c r="X18" s="375"/>
      <c r="Y18" s="375"/>
      <c r="Z18" s="375">
        <v>3</v>
      </c>
      <c r="AA18" s="375"/>
      <c r="AB18" s="375"/>
      <c r="AC18" s="375"/>
      <c r="AD18" s="375"/>
    </row>
    <row r="19" spans="1:30" ht="16.5" customHeight="1">
      <c r="A19" s="502"/>
      <c r="B19" s="382"/>
      <c r="C19" s="369" t="s">
        <v>285</v>
      </c>
      <c r="D19" s="349"/>
      <c r="E19" s="349"/>
      <c r="F19" s="349"/>
      <c r="G19" s="349"/>
      <c r="H19" s="349"/>
      <c r="I19" s="349"/>
      <c r="J19" s="350"/>
      <c r="K19" s="464">
        <v>11</v>
      </c>
      <c r="L19" s="375"/>
      <c r="M19" s="375"/>
      <c r="N19" s="375"/>
      <c r="O19" s="375"/>
      <c r="P19" s="375">
        <v>3</v>
      </c>
      <c r="Q19" s="375"/>
      <c r="R19" s="375"/>
      <c r="S19" s="375"/>
      <c r="T19" s="375"/>
      <c r="U19" s="375">
        <v>5</v>
      </c>
      <c r="V19" s="375"/>
      <c r="W19" s="375"/>
      <c r="X19" s="375"/>
      <c r="Y19" s="375"/>
      <c r="Z19" s="375">
        <v>3</v>
      </c>
      <c r="AA19" s="375"/>
      <c r="AB19" s="375"/>
      <c r="AC19" s="375"/>
      <c r="AD19" s="375"/>
    </row>
    <row r="20" spans="1:30" ht="16.5" customHeight="1">
      <c r="A20" s="502"/>
      <c r="B20" s="382"/>
      <c r="C20" s="369" t="s">
        <v>284</v>
      </c>
      <c r="D20" s="349"/>
      <c r="E20" s="349"/>
      <c r="F20" s="349"/>
      <c r="G20" s="349"/>
      <c r="H20" s="349"/>
      <c r="I20" s="349"/>
      <c r="J20" s="350"/>
      <c r="K20" s="464">
        <v>313</v>
      </c>
      <c r="L20" s="375"/>
      <c r="M20" s="375"/>
      <c r="N20" s="375"/>
      <c r="O20" s="375"/>
      <c r="P20" s="375">
        <v>101</v>
      </c>
      <c r="Q20" s="375"/>
      <c r="R20" s="375"/>
      <c r="S20" s="375"/>
      <c r="T20" s="375"/>
      <c r="U20" s="375">
        <v>133</v>
      </c>
      <c r="V20" s="375"/>
      <c r="W20" s="375"/>
      <c r="X20" s="375"/>
      <c r="Y20" s="375"/>
      <c r="Z20" s="375">
        <v>79</v>
      </c>
      <c r="AA20" s="375"/>
      <c r="AB20" s="375"/>
      <c r="AC20" s="375"/>
      <c r="AD20" s="375"/>
    </row>
    <row r="21" spans="1:30" ht="16.5" customHeight="1">
      <c r="A21" s="502"/>
      <c r="B21" s="382"/>
      <c r="C21" s="369" t="s">
        <v>283</v>
      </c>
      <c r="D21" s="349"/>
      <c r="E21" s="349"/>
      <c r="F21" s="349"/>
      <c r="G21" s="349"/>
      <c r="H21" s="349"/>
      <c r="I21" s="349"/>
      <c r="J21" s="350"/>
      <c r="K21" s="464">
        <v>1</v>
      </c>
      <c r="L21" s="375"/>
      <c r="M21" s="375"/>
      <c r="N21" s="375"/>
      <c r="O21" s="375"/>
      <c r="P21" s="375">
        <v>0</v>
      </c>
      <c r="Q21" s="375"/>
      <c r="R21" s="375"/>
      <c r="S21" s="375"/>
      <c r="T21" s="375"/>
      <c r="U21" s="375">
        <v>1</v>
      </c>
      <c r="V21" s="375"/>
      <c r="W21" s="375"/>
      <c r="X21" s="375"/>
      <c r="Y21" s="375"/>
      <c r="Z21" s="375">
        <v>0</v>
      </c>
      <c r="AA21" s="375"/>
      <c r="AB21" s="375"/>
      <c r="AC21" s="375"/>
      <c r="AD21" s="375"/>
    </row>
    <row r="22" spans="1:30" ht="16.5" customHeight="1">
      <c r="A22" s="502"/>
      <c r="B22" s="382"/>
      <c r="C22" s="369" t="s">
        <v>282</v>
      </c>
      <c r="D22" s="349"/>
      <c r="E22" s="349"/>
      <c r="F22" s="349"/>
      <c r="G22" s="349"/>
      <c r="H22" s="349"/>
      <c r="I22" s="349"/>
      <c r="J22" s="350"/>
      <c r="K22" s="464">
        <v>162</v>
      </c>
      <c r="L22" s="375"/>
      <c r="M22" s="375"/>
      <c r="N22" s="375"/>
      <c r="O22" s="375"/>
      <c r="P22" s="375">
        <v>0</v>
      </c>
      <c r="Q22" s="375"/>
      <c r="R22" s="375"/>
      <c r="S22" s="375"/>
      <c r="T22" s="375"/>
      <c r="U22" s="375">
        <v>69</v>
      </c>
      <c r="V22" s="375"/>
      <c r="W22" s="375"/>
      <c r="X22" s="375"/>
      <c r="Y22" s="375"/>
      <c r="Z22" s="375">
        <v>93</v>
      </c>
      <c r="AA22" s="375"/>
      <c r="AB22" s="375"/>
      <c r="AC22" s="375"/>
      <c r="AD22" s="375"/>
    </row>
    <row r="23" spans="1:30" ht="16.5" customHeight="1">
      <c r="A23" s="502"/>
      <c r="B23" s="382"/>
      <c r="C23" s="369" t="s">
        <v>281</v>
      </c>
      <c r="D23" s="349"/>
      <c r="E23" s="349"/>
      <c r="F23" s="349"/>
      <c r="G23" s="349"/>
      <c r="H23" s="349"/>
      <c r="I23" s="349"/>
      <c r="J23" s="350"/>
      <c r="K23" s="464">
        <v>4</v>
      </c>
      <c r="L23" s="375"/>
      <c r="M23" s="375"/>
      <c r="N23" s="375"/>
      <c r="O23" s="375"/>
      <c r="P23" s="375">
        <v>2</v>
      </c>
      <c r="Q23" s="375"/>
      <c r="R23" s="375"/>
      <c r="S23" s="375"/>
      <c r="T23" s="375"/>
      <c r="U23" s="375">
        <v>1</v>
      </c>
      <c r="V23" s="375"/>
      <c r="W23" s="375"/>
      <c r="X23" s="375"/>
      <c r="Y23" s="375"/>
      <c r="Z23" s="375">
        <v>1</v>
      </c>
      <c r="AA23" s="375"/>
      <c r="AB23" s="375"/>
      <c r="AC23" s="375"/>
      <c r="AD23" s="375"/>
    </row>
    <row r="24" spans="1:30" ht="16.5" customHeight="1">
      <c r="A24" s="502"/>
      <c r="B24" s="382"/>
      <c r="C24" s="369" t="s">
        <v>280</v>
      </c>
      <c r="D24" s="349"/>
      <c r="E24" s="349"/>
      <c r="F24" s="349"/>
      <c r="G24" s="349"/>
      <c r="H24" s="349"/>
      <c r="I24" s="349"/>
      <c r="J24" s="350"/>
      <c r="K24" s="464">
        <v>0</v>
      </c>
      <c r="L24" s="375"/>
      <c r="M24" s="375"/>
      <c r="N24" s="375"/>
      <c r="O24" s="375"/>
      <c r="P24" s="375">
        <v>0</v>
      </c>
      <c r="Q24" s="375"/>
      <c r="R24" s="375"/>
      <c r="S24" s="375"/>
      <c r="T24" s="375"/>
      <c r="U24" s="375">
        <v>0</v>
      </c>
      <c r="V24" s="375"/>
      <c r="W24" s="375"/>
      <c r="X24" s="375"/>
      <c r="Y24" s="375"/>
      <c r="Z24" s="375">
        <v>0</v>
      </c>
      <c r="AA24" s="375"/>
      <c r="AB24" s="375"/>
      <c r="AC24" s="375"/>
      <c r="AD24" s="375"/>
    </row>
    <row r="25" spans="1:30" ht="16.5" customHeight="1" thickBot="1">
      <c r="A25" s="503"/>
      <c r="B25" s="383"/>
      <c r="C25" s="500" t="s">
        <v>269</v>
      </c>
      <c r="D25" s="351"/>
      <c r="E25" s="351"/>
      <c r="F25" s="351"/>
      <c r="G25" s="351"/>
      <c r="H25" s="351"/>
      <c r="I25" s="351"/>
      <c r="J25" s="352"/>
      <c r="K25" s="465">
        <v>14</v>
      </c>
      <c r="L25" s="466"/>
      <c r="M25" s="466"/>
      <c r="N25" s="466"/>
      <c r="O25" s="466"/>
      <c r="P25" s="466">
        <v>2</v>
      </c>
      <c r="Q25" s="466"/>
      <c r="R25" s="466"/>
      <c r="S25" s="466"/>
      <c r="T25" s="466"/>
      <c r="U25" s="466">
        <v>8</v>
      </c>
      <c r="V25" s="466"/>
      <c r="W25" s="466"/>
      <c r="X25" s="466"/>
      <c r="Y25" s="466"/>
      <c r="Z25" s="466">
        <v>4</v>
      </c>
      <c r="AA25" s="466"/>
      <c r="AB25" s="466"/>
      <c r="AC25" s="466"/>
      <c r="AD25" s="466"/>
    </row>
    <row r="26" spans="1:30" ht="9.75" customHeight="1">
      <c r="A26" s="129"/>
      <c r="B26" s="129"/>
      <c r="C26" s="129"/>
      <c r="D26" s="129"/>
      <c r="E26" s="131"/>
      <c r="F26" s="129"/>
      <c r="G26" s="131"/>
      <c r="H26" s="129"/>
      <c r="I26" s="129"/>
      <c r="J26" s="129"/>
      <c r="K26" s="137"/>
      <c r="L26" s="128"/>
      <c r="M26" s="128"/>
      <c r="N26" s="128"/>
      <c r="O26" s="128"/>
      <c r="P26" s="137"/>
      <c r="Q26" s="128"/>
      <c r="R26" s="128"/>
      <c r="S26" s="128"/>
      <c r="T26" s="128"/>
      <c r="U26" s="128"/>
      <c r="V26" s="128"/>
      <c r="W26" s="219"/>
      <c r="X26" s="219"/>
      <c r="Y26" s="219"/>
      <c r="Z26" s="219"/>
      <c r="AA26" s="219"/>
      <c r="AB26" s="219"/>
      <c r="AC26" s="219"/>
      <c r="AD26" s="219"/>
    </row>
    <row r="27" spans="1:30" ht="41.25" customHeight="1" thickBot="1">
      <c r="A27" s="220" t="s">
        <v>279</v>
      </c>
      <c r="B27" s="220"/>
      <c r="C27" s="220"/>
      <c r="D27" s="220"/>
      <c r="E27" s="220"/>
      <c r="F27" s="220"/>
      <c r="G27" s="220"/>
      <c r="H27" s="220"/>
      <c r="I27" s="220"/>
      <c r="J27" s="220"/>
      <c r="K27" s="220"/>
      <c r="L27" s="220"/>
      <c r="M27" s="220"/>
      <c r="N27" s="220"/>
      <c r="O27" s="220"/>
      <c r="P27" s="220"/>
      <c r="Z27" s="165"/>
      <c r="AA27" s="165"/>
      <c r="AB27" s="435" t="str">
        <f>+Z1</f>
        <v>平成27年度</v>
      </c>
      <c r="AC27" s="435"/>
      <c r="AD27" s="435"/>
    </row>
    <row r="28" spans="1:30" ht="21" customHeight="1">
      <c r="A28" s="295"/>
      <c r="B28" s="295"/>
      <c r="C28" s="295"/>
      <c r="D28" s="295"/>
      <c r="E28" s="295"/>
      <c r="F28" s="295"/>
      <c r="G28" s="295"/>
      <c r="H28" s="295"/>
      <c r="I28" s="295"/>
      <c r="J28" s="295"/>
      <c r="K28" s="295"/>
      <c r="L28" s="296"/>
      <c r="M28" s="246" t="s">
        <v>268</v>
      </c>
      <c r="N28" s="247"/>
      <c r="O28" s="275"/>
      <c r="P28" s="513" t="s">
        <v>278</v>
      </c>
      <c r="Q28" s="514"/>
      <c r="R28" s="515"/>
      <c r="S28" s="246" t="s">
        <v>277</v>
      </c>
      <c r="T28" s="247"/>
      <c r="U28" s="275"/>
      <c r="V28" s="246" t="s">
        <v>276</v>
      </c>
      <c r="W28" s="247"/>
      <c r="X28" s="275"/>
      <c r="Y28" s="519" t="s">
        <v>275</v>
      </c>
      <c r="Z28" s="520"/>
      <c r="AA28" s="521"/>
      <c r="AB28" s="246" t="s">
        <v>274</v>
      </c>
      <c r="AC28" s="247"/>
      <c r="AD28" s="247"/>
    </row>
    <row r="29" spans="1:30" ht="18" customHeight="1">
      <c r="A29" s="544" t="s">
        <v>146</v>
      </c>
      <c r="B29" s="497" t="s">
        <v>268</v>
      </c>
      <c r="C29" s="498"/>
      <c r="D29" s="498"/>
      <c r="E29" s="498"/>
      <c r="F29" s="498"/>
      <c r="G29" s="498"/>
      <c r="H29" s="498"/>
      <c r="I29" s="498"/>
      <c r="J29" s="498"/>
      <c r="K29" s="498"/>
      <c r="L29" s="499"/>
      <c r="M29" s="538">
        <v>668</v>
      </c>
      <c r="N29" s="537"/>
      <c r="O29" s="537"/>
      <c r="P29" s="537">
        <v>206</v>
      </c>
      <c r="Q29" s="537"/>
      <c r="R29" s="537"/>
      <c r="S29" s="537">
        <v>260</v>
      </c>
      <c r="T29" s="537"/>
      <c r="U29" s="537"/>
      <c r="V29" s="537">
        <v>192</v>
      </c>
      <c r="W29" s="537"/>
      <c r="X29" s="537"/>
      <c r="Y29" s="537">
        <v>10</v>
      </c>
      <c r="Z29" s="537"/>
      <c r="AA29" s="537"/>
      <c r="AB29" s="537">
        <f>AB31+AB32</f>
        <v>0</v>
      </c>
      <c r="AC29" s="537"/>
      <c r="AD29" s="537"/>
    </row>
    <row r="30" spans="1:30" ht="18" customHeight="1">
      <c r="A30" s="545"/>
      <c r="B30" s="511" t="s">
        <v>273</v>
      </c>
      <c r="C30" s="509"/>
      <c r="D30" s="509"/>
      <c r="E30" s="509"/>
      <c r="F30" s="509"/>
      <c r="G30" s="509"/>
      <c r="H30" s="509"/>
      <c r="I30" s="509"/>
      <c r="J30" s="509"/>
      <c r="K30" s="509"/>
      <c r="L30" s="512"/>
      <c r="M30" s="539">
        <f>M29/M29*100</f>
        <v>100</v>
      </c>
      <c r="N30" s="522"/>
      <c r="O30" s="522"/>
      <c r="P30" s="522">
        <f>P29/M29*100</f>
        <v>30.838323353293411</v>
      </c>
      <c r="Q30" s="522"/>
      <c r="R30" s="522"/>
      <c r="S30" s="522">
        <f>S29/M29*100</f>
        <v>38.922155688622759</v>
      </c>
      <c r="T30" s="522"/>
      <c r="U30" s="522"/>
      <c r="V30" s="522">
        <f>V29/M29*100</f>
        <v>28.742514970059879</v>
      </c>
      <c r="W30" s="522"/>
      <c r="X30" s="522"/>
      <c r="Y30" s="522">
        <f>Y29/M29*100</f>
        <v>1.4970059880239521</v>
      </c>
      <c r="Z30" s="522"/>
      <c r="AA30" s="522"/>
      <c r="AB30" s="480">
        <v>0</v>
      </c>
      <c r="AC30" s="480"/>
      <c r="AD30" s="480"/>
    </row>
    <row r="31" spans="1:30" ht="18" customHeight="1">
      <c r="A31" s="545"/>
      <c r="B31" s="511" t="s">
        <v>272</v>
      </c>
      <c r="C31" s="509"/>
      <c r="D31" s="509"/>
      <c r="E31" s="509"/>
      <c r="F31" s="509"/>
      <c r="G31" s="509"/>
      <c r="H31" s="509"/>
      <c r="I31" s="509"/>
      <c r="J31" s="509"/>
      <c r="K31" s="509"/>
      <c r="L31" s="512"/>
      <c r="M31" s="490">
        <v>134</v>
      </c>
      <c r="N31" s="479"/>
      <c r="O31" s="479"/>
      <c r="P31" s="479">
        <v>110</v>
      </c>
      <c r="Q31" s="479"/>
      <c r="R31" s="479"/>
      <c r="S31" s="479">
        <v>20</v>
      </c>
      <c r="T31" s="479"/>
      <c r="U31" s="479"/>
      <c r="V31" s="479">
        <v>2</v>
      </c>
      <c r="W31" s="479"/>
      <c r="X31" s="479"/>
      <c r="Y31" s="479">
        <v>2</v>
      </c>
      <c r="Z31" s="479"/>
      <c r="AA31" s="479"/>
      <c r="AB31" s="480">
        <v>0</v>
      </c>
      <c r="AC31" s="480"/>
      <c r="AD31" s="480"/>
    </row>
    <row r="32" spans="1:30" ht="18" customHeight="1">
      <c r="A32" s="545"/>
      <c r="B32" s="511" t="s">
        <v>271</v>
      </c>
      <c r="C32" s="509"/>
      <c r="D32" s="509"/>
      <c r="E32" s="509"/>
      <c r="F32" s="509"/>
      <c r="G32" s="509"/>
      <c r="H32" s="509"/>
      <c r="I32" s="509"/>
      <c r="J32" s="509"/>
      <c r="K32" s="509"/>
      <c r="L32" s="512"/>
      <c r="M32" s="490">
        <v>534</v>
      </c>
      <c r="N32" s="479"/>
      <c r="O32" s="479"/>
      <c r="P32" s="479">
        <v>96</v>
      </c>
      <c r="Q32" s="479"/>
      <c r="R32" s="479"/>
      <c r="S32" s="479">
        <v>240</v>
      </c>
      <c r="T32" s="479"/>
      <c r="U32" s="479"/>
      <c r="V32" s="479">
        <v>190</v>
      </c>
      <c r="W32" s="479"/>
      <c r="X32" s="479"/>
      <c r="Y32" s="479">
        <v>8</v>
      </c>
      <c r="Z32" s="479"/>
      <c r="AA32" s="479"/>
      <c r="AB32" s="479">
        <v>0</v>
      </c>
      <c r="AC32" s="479"/>
      <c r="AD32" s="479"/>
    </row>
    <row r="33" spans="1:31" ht="18" customHeight="1">
      <c r="A33" s="545"/>
      <c r="B33" s="481" t="s">
        <v>270</v>
      </c>
      <c r="C33" s="482"/>
      <c r="D33" s="482"/>
      <c r="E33" s="482"/>
      <c r="F33" s="482"/>
      <c r="G33" s="482"/>
      <c r="H33" s="482"/>
      <c r="I33" s="482"/>
      <c r="J33" s="482"/>
      <c r="K33" s="482"/>
      <c r="L33" s="483"/>
      <c r="M33" s="490">
        <v>38</v>
      </c>
      <c r="N33" s="479"/>
      <c r="O33" s="479"/>
      <c r="P33" s="479">
        <v>4</v>
      </c>
      <c r="Q33" s="479"/>
      <c r="R33" s="479"/>
      <c r="S33" s="479">
        <v>12</v>
      </c>
      <c r="T33" s="479"/>
      <c r="U33" s="479"/>
      <c r="V33" s="479">
        <v>22</v>
      </c>
      <c r="W33" s="479"/>
      <c r="X33" s="479"/>
      <c r="Y33" s="479">
        <v>0</v>
      </c>
      <c r="Z33" s="479"/>
      <c r="AA33" s="479"/>
      <c r="AB33" s="480">
        <v>0</v>
      </c>
      <c r="AC33" s="480"/>
      <c r="AD33" s="480"/>
    </row>
    <row r="34" spans="1:31" ht="18" customHeight="1">
      <c r="A34" s="545"/>
      <c r="B34" s="481" t="s">
        <v>134</v>
      </c>
      <c r="C34" s="482"/>
      <c r="D34" s="482"/>
      <c r="E34" s="482"/>
      <c r="F34" s="482"/>
      <c r="G34" s="482"/>
      <c r="H34" s="482"/>
      <c r="I34" s="482"/>
      <c r="J34" s="482"/>
      <c r="K34" s="482"/>
      <c r="L34" s="483"/>
      <c r="M34" s="490">
        <v>342</v>
      </c>
      <c r="N34" s="479"/>
      <c r="O34" s="479"/>
      <c r="P34" s="479">
        <v>77</v>
      </c>
      <c r="Q34" s="479"/>
      <c r="R34" s="479"/>
      <c r="S34" s="479">
        <v>166</v>
      </c>
      <c r="T34" s="479"/>
      <c r="U34" s="479"/>
      <c r="V34" s="479">
        <v>92</v>
      </c>
      <c r="W34" s="479"/>
      <c r="X34" s="479"/>
      <c r="Y34" s="479">
        <v>7</v>
      </c>
      <c r="Z34" s="479"/>
      <c r="AA34" s="479"/>
      <c r="AB34" s="480">
        <v>0</v>
      </c>
      <c r="AC34" s="480"/>
      <c r="AD34" s="480"/>
      <c r="AE34" s="144"/>
    </row>
    <row r="35" spans="1:31" ht="18" customHeight="1">
      <c r="A35" s="545"/>
      <c r="B35" s="481" t="s">
        <v>135</v>
      </c>
      <c r="C35" s="482"/>
      <c r="D35" s="482"/>
      <c r="E35" s="482"/>
      <c r="F35" s="482"/>
      <c r="G35" s="482"/>
      <c r="H35" s="482"/>
      <c r="I35" s="482"/>
      <c r="J35" s="482"/>
      <c r="K35" s="482"/>
      <c r="L35" s="483"/>
      <c r="M35" s="490">
        <v>99</v>
      </c>
      <c r="N35" s="479"/>
      <c r="O35" s="479"/>
      <c r="P35" s="479">
        <v>5</v>
      </c>
      <c r="Q35" s="479"/>
      <c r="R35" s="479"/>
      <c r="S35" s="479">
        <v>39</v>
      </c>
      <c r="T35" s="479"/>
      <c r="U35" s="479"/>
      <c r="V35" s="479">
        <v>54</v>
      </c>
      <c r="W35" s="479"/>
      <c r="X35" s="479"/>
      <c r="Y35" s="480">
        <v>1</v>
      </c>
      <c r="Z35" s="480"/>
      <c r="AA35" s="480"/>
      <c r="AB35" s="480">
        <v>0</v>
      </c>
      <c r="AC35" s="480"/>
      <c r="AD35" s="480"/>
    </row>
    <row r="36" spans="1:31" ht="18" customHeight="1">
      <c r="A36" s="545"/>
      <c r="B36" s="481" t="s">
        <v>136</v>
      </c>
      <c r="C36" s="482"/>
      <c r="D36" s="482"/>
      <c r="E36" s="482"/>
      <c r="F36" s="482"/>
      <c r="G36" s="482"/>
      <c r="H36" s="482"/>
      <c r="I36" s="482"/>
      <c r="J36" s="482"/>
      <c r="K36" s="482"/>
      <c r="L36" s="483"/>
      <c r="M36" s="490">
        <v>50</v>
      </c>
      <c r="N36" s="479"/>
      <c r="O36" s="479"/>
      <c r="P36" s="479">
        <v>7</v>
      </c>
      <c r="Q36" s="479"/>
      <c r="R36" s="479"/>
      <c r="S36" s="479">
        <v>20</v>
      </c>
      <c r="T36" s="479"/>
      <c r="U36" s="479"/>
      <c r="V36" s="479">
        <v>23</v>
      </c>
      <c r="W36" s="479"/>
      <c r="X36" s="479"/>
      <c r="Y36" s="479">
        <v>0</v>
      </c>
      <c r="Z36" s="479"/>
      <c r="AA36" s="479"/>
      <c r="AB36" s="480">
        <v>0</v>
      </c>
      <c r="AC36" s="480"/>
      <c r="AD36" s="480"/>
    </row>
    <row r="37" spans="1:31" ht="18" customHeight="1">
      <c r="A37" s="545"/>
      <c r="B37" s="487" t="s">
        <v>137</v>
      </c>
      <c r="C37" s="488"/>
      <c r="D37" s="488"/>
      <c r="E37" s="488"/>
      <c r="F37" s="488"/>
      <c r="G37" s="488"/>
      <c r="H37" s="488"/>
      <c r="I37" s="488"/>
      <c r="J37" s="488"/>
      <c r="K37" s="488"/>
      <c r="L37" s="489"/>
      <c r="M37" s="490">
        <v>2</v>
      </c>
      <c r="N37" s="479"/>
      <c r="O37" s="479"/>
      <c r="P37" s="479">
        <v>0</v>
      </c>
      <c r="Q37" s="479"/>
      <c r="R37" s="479"/>
      <c r="S37" s="479">
        <v>0</v>
      </c>
      <c r="T37" s="479"/>
      <c r="U37" s="479"/>
      <c r="V37" s="479">
        <v>2</v>
      </c>
      <c r="W37" s="479"/>
      <c r="X37" s="479"/>
      <c r="Y37" s="479">
        <v>0</v>
      </c>
      <c r="Z37" s="479"/>
      <c r="AA37" s="479"/>
      <c r="AB37" s="480">
        <v>0</v>
      </c>
      <c r="AC37" s="480"/>
      <c r="AD37" s="480"/>
    </row>
    <row r="38" spans="1:31" ht="18" customHeight="1">
      <c r="A38" s="545"/>
      <c r="B38" s="481" t="s">
        <v>138</v>
      </c>
      <c r="C38" s="482"/>
      <c r="D38" s="482"/>
      <c r="E38" s="482"/>
      <c r="F38" s="482"/>
      <c r="G38" s="482"/>
      <c r="H38" s="482"/>
      <c r="I38" s="482"/>
      <c r="J38" s="482"/>
      <c r="K38" s="482"/>
      <c r="L38" s="483"/>
      <c r="M38" s="490">
        <v>0</v>
      </c>
      <c r="N38" s="479"/>
      <c r="O38" s="479"/>
      <c r="P38" s="479">
        <v>0</v>
      </c>
      <c r="Q38" s="479"/>
      <c r="R38" s="479"/>
      <c r="S38" s="479">
        <v>0</v>
      </c>
      <c r="T38" s="479"/>
      <c r="U38" s="479"/>
      <c r="V38" s="479">
        <v>0</v>
      </c>
      <c r="W38" s="479"/>
      <c r="X38" s="479"/>
      <c r="Y38" s="479">
        <v>0</v>
      </c>
      <c r="Z38" s="479"/>
      <c r="AA38" s="479"/>
      <c r="AB38" s="480">
        <v>0</v>
      </c>
      <c r="AC38" s="480"/>
      <c r="AD38" s="480"/>
    </row>
    <row r="39" spans="1:31" ht="18" customHeight="1">
      <c r="A39" s="546"/>
      <c r="B39" s="484" t="s">
        <v>269</v>
      </c>
      <c r="C39" s="485"/>
      <c r="D39" s="485"/>
      <c r="E39" s="485"/>
      <c r="F39" s="485"/>
      <c r="G39" s="485"/>
      <c r="H39" s="485"/>
      <c r="I39" s="485"/>
      <c r="J39" s="485"/>
      <c r="K39" s="485"/>
      <c r="L39" s="486"/>
      <c r="M39" s="490">
        <v>14</v>
      </c>
      <c r="N39" s="479"/>
      <c r="O39" s="479"/>
      <c r="P39" s="479">
        <v>4</v>
      </c>
      <c r="Q39" s="479"/>
      <c r="R39" s="479"/>
      <c r="S39" s="479">
        <v>8</v>
      </c>
      <c r="T39" s="479"/>
      <c r="U39" s="479"/>
      <c r="V39" s="479">
        <v>2</v>
      </c>
      <c r="W39" s="479"/>
      <c r="X39" s="479"/>
      <c r="Y39" s="479">
        <v>0</v>
      </c>
      <c r="Z39" s="479"/>
      <c r="AA39" s="479"/>
      <c r="AB39" s="480">
        <v>0</v>
      </c>
      <c r="AC39" s="480"/>
      <c r="AD39" s="480"/>
    </row>
    <row r="40" spans="1:31" s="1" customFormat="1" ht="18" customHeight="1">
      <c r="A40" s="504" t="s">
        <v>147</v>
      </c>
      <c r="B40" s="507" t="s">
        <v>268</v>
      </c>
      <c r="C40" s="507"/>
      <c r="D40" s="507"/>
      <c r="E40" s="507"/>
      <c r="F40" s="507"/>
      <c r="G40" s="507"/>
      <c r="H40" s="507"/>
      <c r="I40" s="507"/>
      <c r="J40" s="507"/>
      <c r="K40" s="507"/>
      <c r="L40" s="507"/>
      <c r="M40" s="540">
        <v>724</v>
      </c>
      <c r="N40" s="541"/>
      <c r="O40" s="541"/>
      <c r="P40" s="541">
        <v>215</v>
      </c>
      <c r="Q40" s="541"/>
      <c r="R40" s="541"/>
      <c r="S40" s="541">
        <v>299</v>
      </c>
      <c r="T40" s="541"/>
      <c r="U40" s="541"/>
      <c r="V40" s="541">
        <v>198</v>
      </c>
      <c r="W40" s="541"/>
      <c r="X40" s="541"/>
      <c r="Y40" s="541">
        <v>12</v>
      </c>
      <c r="Z40" s="541"/>
      <c r="AA40" s="541"/>
      <c r="AB40" s="541">
        <f>SUM(AB42+AB43)</f>
        <v>0</v>
      </c>
      <c r="AC40" s="541"/>
      <c r="AD40" s="541"/>
    </row>
    <row r="41" spans="1:31" ht="18" customHeight="1">
      <c r="A41" s="505"/>
      <c r="B41" s="508" t="s">
        <v>267</v>
      </c>
      <c r="C41" s="509"/>
      <c r="D41" s="509"/>
      <c r="E41" s="509"/>
      <c r="F41" s="509"/>
      <c r="G41" s="509"/>
      <c r="H41" s="509"/>
      <c r="I41" s="509"/>
      <c r="J41" s="509"/>
      <c r="K41" s="509"/>
      <c r="L41" s="509"/>
      <c r="M41" s="539">
        <f>SUM(P41:AA41)</f>
        <v>100</v>
      </c>
      <c r="N41" s="522"/>
      <c r="O41" s="522"/>
      <c r="P41" s="522">
        <f>ROUNDUP(P40/M40,3)*100</f>
        <v>29.7</v>
      </c>
      <c r="Q41" s="522"/>
      <c r="R41" s="522"/>
      <c r="S41" s="522">
        <f>ROUND(S40/M40,3)*100</f>
        <v>41.3</v>
      </c>
      <c r="T41" s="522"/>
      <c r="U41" s="522"/>
      <c r="V41" s="522">
        <f>ROUND(V40/M40,3)*100</f>
        <v>27.3</v>
      </c>
      <c r="W41" s="522"/>
      <c r="X41" s="522"/>
      <c r="Y41" s="522">
        <f>ROUND(Y40/M40,3)*100</f>
        <v>1.7000000000000002</v>
      </c>
      <c r="Z41" s="522"/>
      <c r="AA41" s="522"/>
      <c r="AB41" s="480">
        <v>0</v>
      </c>
      <c r="AC41" s="480"/>
      <c r="AD41" s="480"/>
    </row>
    <row r="42" spans="1:31" ht="18" customHeight="1">
      <c r="A42" s="505"/>
      <c r="B42" s="508" t="s">
        <v>266</v>
      </c>
      <c r="C42" s="509"/>
      <c r="D42" s="509"/>
      <c r="E42" s="509"/>
      <c r="F42" s="509"/>
      <c r="G42" s="509"/>
      <c r="H42" s="509"/>
      <c r="I42" s="509"/>
      <c r="J42" s="509"/>
      <c r="K42" s="509"/>
      <c r="L42" s="509"/>
      <c r="M42" s="490">
        <v>137</v>
      </c>
      <c r="N42" s="479"/>
      <c r="O42" s="479"/>
      <c r="P42" s="479">
        <v>111</v>
      </c>
      <c r="Q42" s="479"/>
      <c r="R42" s="479"/>
      <c r="S42" s="479">
        <v>22</v>
      </c>
      <c r="T42" s="479"/>
      <c r="U42" s="479"/>
      <c r="V42" s="479">
        <v>2</v>
      </c>
      <c r="W42" s="479"/>
      <c r="X42" s="479"/>
      <c r="Y42" s="479">
        <v>2</v>
      </c>
      <c r="Z42" s="479"/>
      <c r="AA42" s="479"/>
      <c r="AB42" s="479">
        <v>0</v>
      </c>
      <c r="AC42" s="479"/>
      <c r="AD42" s="479"/>
      <c r="AE42" s="144"/>
    </row>
    <row r="43" spans="1:31" ht="18" customHeight="1">
      <c r="A43" s="505"/>
      <c r="B43" s="508" t="s">
        <v>265</v>
      </c>
      <c r="C43" s="509"/>
      <c r="D43" s="509"/>
      <c r="E43" s="509"/>
      <c r="F43" s="509"/>
      <c r="G43" s="509"/>
      <c r="H43" s="509"/>
      <c r="I43" s="509"/>
      <c r="J43" s="509"/>
      <c r="K43" s="509"/>
      <c r="L43" s="509"/>
      <c r="M43" s="490">
        <v>587</v>
      </c>
      <c r="N43" s="479"/>
      <c r="O43" s="479"/>
      <c r="P43" s="479">
        <v>104</v>
      </c>
      <c r="Q43" s="479"/>
      <c r="R43" s="479"/>
      <c r="S43" s="479">
        <v>277</v>
      </c>
      <c r="T43" s="479"/>
      <c r="U43" s="479"/>
      <c r="V43" s="479">
        <v>196</v>
      </c>
      <c r="W43" s="479"/>
      <c r="X43" s="479"/>
      <c r="Y43" s="479">
        <v>10</v>
      </c>
      <c r="Z43" s="479"/>
      <c r="AA43" s="479"/>
      <c r="AB43" s="479">
        <v>0</v>
      </c>
      <c r="AC43" s="479"/>
      <c r="AD43" s="479"/>
      <c r="AE43" s="144"/>
    </row>
    <row r="44" spans="1:31" ht="18" customHeight="1">
      <c r="A44" s="505"/>
      <c r="B44" s="510" t="s">
        <v>264</v>
      </c>
      <c r="C44" s="482"/>
      <c r="D44" s="482"/>
      <c r="E44" s="482"/>
      <c r="F44" s="482"/>
      <c r="G44" s="482"/>
      <c r="H44" s="482"/>
      <c r="I44" s="482"/>
      <c r="J44" s="482"/>
      <c r="K44" s="482"/>
      <c r="L44" s="482"/>
      <c r="M44" s="490">
        <v>43</v>
      </c>
      <c r="N44" s="479"/>
      <c r="O44" s="479"/>
      <c r="P44" s="479">
        <v>5</v>
      </c>
      <c r="Q44" s="479"/>
      <c r="R44" s="479"/>
      <c r="S44" s="479">
        <v>16</v>
      </c>
      <c r="T44" s="479"/>
      <c r="U44" s="479"/>
      <c r="V44" s="479">
        <v>22</v>
      </c>
      <c r="W44" s="479"/>
      <c r="X44" s="479"/>
      <c r="Y44" s="479">
        <v>0</v>
      </c>
      <c r="Z44" s="479"/>
      <c r="AA44" s="479"/>
      <c r="AB44" s="480">
        <v>0</v>
      </c>
      <c r="AC44" s="480"/>
      <c r="AD44" s="480"/>
      <c r="AE44" s="144"/>
    </row>
    <row r="45" spans="1:31" ht="18" customHeight="1">
      <c r="A45" s="505"/>
      <c r="B45" s="510" t="s">
        <v>134</v>
      </c>
      <c r="C45" s="482"/>
      <c r="D45" s="482"/>
      <c r="E45" s="482"/>
      <c r="F45" s="482"/>
      <c r="G45" s="482"/>
      <c r="H45" s="482"/>
      <c r="I45" s="482"/>
      <c r="J45" s="482"/>
      <c r="K45" s="482"/>
      <c r="L45" s="482"/>
      <c r="M45" s="490">
        <v>378</v>
      </c>
      <c r="N45" s="479"/>
      <c r="O45" s="479"/>
      <c r="P45" s="479">
        <v>83</v>
      </c>
      <c r="Q45" s="479"/>
      <c r="R45" s="479"/>
      <c r="S45" s="479">
        <v>189</v>
      </c>
      <c r="T45" s="479"/>
      <c r="U45" s="479"/>
      <c r="V45" s="479">
        <v>97</v>
      </c>
      <c r="W45" s="479"/>
      <c r="X45" s="479"/>
      <c r="Y45" s="479">
        <v>9</v>
      </c>
      <c r="Z45" s="479"/>
      <c r="AA45" s="479"/>
      <c r="AB45" s="480">
        <v>0</v>
      </c>
      <c r="AC45" s="480"/>
      <c r="AD45" s="480"/>
      <c r="AE45" s="144"/>
    </row>
    <row r="46" spans="1:31" ht="18" customHeight="1">
      <c r="A46" s="505"/>
      <c r="B46" s="510" t="s">
        <v>135</v>
      </c>
      <c r="C46" s="482"/>
      <c r="D46" s="482"/>
      <c r="E46" s="482"/>
      <c r="F46" s="482"/>
      <c r="G46" s="482"/>
      <c r="H46" s="482"/>
      <c r="I46" s="482"/>
      <c r="J46" s="482"/>
      <c r="K46" s="482"/>
      <c r="L46" s="482"/>
      <c r="M46" s="490">
        <v>107</v>
      </c>
      <c r="N46" s="479"/>
      <c r="O46" s="479"/>
      <c r="P46" s="479">
        <v>6</v>
      </c>
      <c r="Q46" s="479"/>
      <c r="R46" s="479"/>
      <c r="S46" s="479">
        <v>45</v>
      </c>
      <c r="T46" s="479"/>
      <c r="U46" s="479"/>
      <c r="V46" s="479">
        <v>55</v>
      </c>
      <c r="W46" s="479"/>
      <c r="X46" s="479"/>
      <c r="Y46" s="479">
        <v>1</v>
      </c>
      <c r="Z46" s="479"/>
      <c r="AA46" s="479"/>
      <c r="AB46" s="479">
        <v>0</v>
      </c>
      <c r="AC46" s="479"/>
      <c r="AD46" s="479"/>
      <c r="AE46" s="144"/>
    </row>
    <row r="47" spans="1:31" ht="18" customHeight="1">
      <c r="A47" s="505"/>
      <c r="B47" s="510" t="s">
        <v>136</v>
      </c>
      <c r="C47" s="482"/>
      <c r="D47" s="482"/>
      <c r="E47" s="482"/>
      <c r="F47" s="482"/>
      <c r="G47" s="482"/>
      <c r="H47" s="482"/>
      <c r="I47" s="482"/>
      <c r="J47" s="482"/>
      <c r="K47" s="482"/>
      <c r="L47" s="482"/>
      <c r="M47" s="490">
        <v>53</v>
      </c>
      <c r="N47" s="479"/>
      <c r="O47" s="479"/>
      <c r="P47" s="479">
        <v>7</v>
      </c>
      <c r="Q47" s="479"/>
      <c r="R47" s="479"/>
      <c r="S47" s="479">
        <v>23</v>
      </c>
      <c r="T47" s="479"/>
      <c r="U47" s="479"/>
      <c r="V47" s="479">
        <v>23</v>
      </c>
      <c r="W47" s="479"/>
      <c r="X47" s="479"/>
      <c r="Y47" s="479">
        <v>0</v>
      </c>
      <c r="Z47" s="479"/>
      <c r="AA47" s="479"/>
      <c r="AB47" s="479">
        <v>0</v>
      </c>
      <c r="AC47" s="479"/>
      <c r="AD47" s="479"/>
      <c r="AE47" s="144"/>
    </row>
    <row r="48" spans="1:31" ht="18" customHeight="1">
      <c r="A48" s="505"/>
      <c r="B48" s="518" t="s">
        <v>137</v>
      </c>
      <c r="C48" s="488"/>
      <c r="D48" s="488"/>
      <c r="E48" s="488"/>
      <c r="F48" s="488"/>
      <c r="G48" s="488"/>
      <c r="H48" s="488"/>
      <c r="I48" s="488"/>
      <c r="J48" s="488"/>
      <c r="K48" s="488"/>
      <c r="L48" s="488"/>
      <c r="M48" s="490">
        <v>2</v>
      </c>
      <c r="N48" s="479"/>
      <c r="O48" s="479"/>
      <c r="P48" s="479">
        <v>0</v>
      </c>
      <c r="Q48" s="479"/>
      <c r="R48" s="479"/>
      <c r="S48" s="479">
        <v>0</v>
      </c>
      <c r="T48" s="479"/>
      <c r="U48" s="479"/>
      <c r="V48" s="479">
        <v>2</v>
      </c>
      <c r="W48" s="479"/>
      <c r="X48" s="479"/>
      <c r="Y48" s="479">
        <v>0</v>
      </c>
      <c r="Z48" s="479"/>
      <c r="AA48" s="479"/>
      <c r="AB48" s="479">
        <v>0</v>
      </c>
      <c r="AC48" s="479"/>
      <c r="AD48" s="479"/>
      <c r="AE48" s="144"/>
    </row>
    <row r="49" spans="1:31" ht="18" customHeight="1">
      <c r="A49" s="505"/>
      <c r="B49" s="510" t="s">
        <v>138</v>
      </c>
      <c r="C49" s="482"/>
      <c r="D49" s="482"/>
      <c r="E49" s="482"/>
      <c r="F49" s="482"/>
      <c r="G49" s="482"/>
      <c r="H49" s="482"/>
      <c r="I49" s="482"/>
      <c r="J49" s="482"/>
      <c r="K49" s="482"/>
      <c r="L49" s="482"/>
      <c r="M49" s="490">
        <v>0</v>
      </c>
      <c r="N49" s="479"/>
      <c r="O49" s="479"/>
      <c r="P49" s="479">
        <v>0</v>
      </c>
      <c r="Q49" s="479"/>
      <c r="R49" s="479"/>
      <c r="S49" s="479">
        <v>0</v>
      </c>
      <c r="T49" s="479"/>
      <c r="U49" s="479"/>
      <c r="V49" s="479">
        <v>0</v>
      </c>
      <c r="W49" s="479"/>
      <c r="X49" s="479"/>
      <c r="Y49" s="479">
        <v>0</v>
      </c>
      <c r="Z49" s="479"/>
      <c r="AA49" s="479"/>
      <c r="AB49" s="479">
        <v>0</v>
      </c>
      <c r="AC49" s="479"/>
      <c r="AD49" s="479"/>
      <c r="AE49" s="144"/>
    </row>
    <row r="50" spans="1:31" ht="18" customHeight="1" thickBot="1">
      <c r="A50" s="506"/>
      <c r="B50" s="516" t="s">
        <v>256</v>
      </c>
      <c r="C50" s="517"/>
      <c r="D50" s="517"/>
      <c r="E50" s="517"/>
      <c r="F50" s="517"/>
      <c r="G50" s="517"/>
      <c r="H50" s="517"/>
      <c r="I50" s="517"/>
      <c r="J50" s="517"/>
      <c r="K50" s="517"/>
      <c r="L50" s="517"/>
      <c r="M50" s="543">
        <v>17</v>
      </c>
      <c r="N50" s="542"/>
      <c r="O50" s="542"/>
      <c r="P50" s="542">
        <v>4</v>
      </c>
      <c r="Q50" s="542"/>
      <c r="R50" s="542"/>
      <c r="S50" s="542">
        <v>9</v>
      </c>
      <c r="T50" s="542"/>
      <c r="U50" s="542"/>
      <c r="V50" s="542">
        <v>2</v>
      </c>
      <c r="W50" s="542"/>
      <c r="X50" s="542"/>
      <c r="Y50" s="542">
        <v>0</v>
      </c>
      <c r="Z50" s="542"/>
      <c r="AA50" s="542"/>
      <c r="AB50" s="542">
        <v>0</v>
      </c>
      <c r="AC50" s="542"/>
      <c r="AD50" s="542"/>
      <c r="AE50" s="144"/>
    </row>
    <row r="51" spans="1:31" ht="9" customHeight="1">
      <c r="A51" s="128"/>
      <c r="B51" s="128"/>
      <c r="C51" s="128"/>
      <c r="D51" s="137"/>
      <c r="E51" s="137"/>
      <c r="F51" s="137"/>
      <c r="G51" s="300"/>
      <c r="H51" s="300"/>
      <c r="I51" s="128"/>
      <c r="J51" s="128"/>
      <c r="K51" s="128"/>
    </row>
    <row r="52" spans="1:31" ht="46.5" customHeight="1" thickBot="1">
      <c r="A52" s="261" t="s">
        <v>263</v>
      </c>
      <c r="B52" s="261"/>
      <c r="C52" s="261"/>
      <c r="D52" s="261"/>
      <c r="E52" s="261"/>
      <c r="F52" s="261"/>
      <c r="G52" s="261"/>
      <c r="H52" s="261"/>
      <c r="I52" s="261"/>
      <c r="J52" s="261"/>
      <c r="K52" s="261"/>
      <c r="L52" s="261"/>
      <c r="M52" s="261"/>
      <c r="N52" s="261"/>
      <c r="O52" s="261"/>
      <c r="P52" s="261"/>
      <c r="Q52" s="261"/>
      <c r="R52" s="261"/>
      <c r="S52" s="261"/>
      <c r="T52" s="261"/>
      <c r="U52" s="261"/>
      <c r="V52" s="261"/>
      <c r="W52" s="261"/>
      <c r="AB52" s="536" t="str">
        <f>+Z1</f>
        <v>平成27年度</v>
      </c>
      <c r="AC52" s="536"/>
      <c r="AD52" s="536"/>
    </row>
    <row r="53" spans="1:31" ht="6.75" customHeight="1">
      <c r="A53" s="16"/>
      <c r="B53" s="16"/>
      <c r="C53" s="16"/>
      <c r="D53" s="16"/>
      <c r="E53" s="16"/>
      <c r="F53" s="16"/>
      <c r="G53" s="246" t="s">
        <v>262</v>
      </c>
      <c r="H53" s="247"/>
      <c r="I53" s="275"/>
      <c r="J53" s="246" t="s">
        <v>261</v>
      </c>
      <c r="K53" s="247"/>
      <c r="L53" s="247"/>
      <c r="M53" s="523"/>
      <c r="N53" s="523"/>
      <c r="O53" s="523"/>
      <c r="P53" s="523"/>
      <c r="Q53" s="523"/>
      <c r="R53" s="523"/>
      <c r="S53" s="523"/>
      <c r="T53" s="523"/>
      <c r="U53" s="523"/>
      <c r="V53" s="523"/>
      <c r="W53" s="523"/>
      <c r="X53" s="524"/>
      <c r="Y53" s="525" t="s">
        <v>260</v>
      </c>
      <c r="Z53" s="384"/>
      <c r="AA53" s="384"/>
      <c r="AB53" s="384"/>
      <c r="AC53" s="384"/>
      <c r="AD53" s="384"/>
    </row>
    <row r="54" spans="1:31" ht="17.25" customHeight="1">
      <c r="A54" s="17"/>
      <c r="B54" s="17"/>
      <c r="C54" s="17"/>
      <c r="D54" s="17"/>
      <c r="E54" s="17"/>
      <c r="F54" s="17"/>
      <c r="G54" s="248"/>
      <c r="H54" s="249"/>
      <c r="I54" s="276"/>
      <c r="J54" s="248"/>
      <c r="K54" s="249"/>
      <c r="L54" s="276"/>
      <c r="M54" s="283" t="s">
        <v>259</v>
      </c>
      <c r="N54" s="283"/>
      <c r="O54" s="283"/>
      <c r="P54" s="283" t="s">
        <v>258</v>
      </c>
      <c r="Q54" s="283"/>
      <c r="R54" s="283"/>
      <c r="S54" s="283" t="s">
        <v>257</v>
      </c>
      <c r="T54" s="283"/>
      <c r="U54" s="283"/>
      <c r="V54" s="283" t="s">
        <v>256</v>
      </c>
      <c r="W54" s="283"/>
      <c r="X54" s="283"/>
      <c r="Y54" s="526"/>
      <c r="Z54" s="527"/>
      <c r="AA54" s="527"/>
      <c r="AB54" s="527"/>
      <c r="AC54" s="527"/>
      <c r="AD54" s="527"/>
    </row>
    <row r="55" spans="1:31" ht="17.25" customHeight="1">
      <c r="A55" s="534" t="s">
        <v>255</v>
      </c>
      <c r="B55" s="534"/>
      <c r="C55" s="534"/>
      <c r="D55" s="534"/>
      <c r="E55" s="534"/>
      <c r="F55" s="535"/>
      <c r="G55" s="252">
        <v>466</v>
      </c>
      <c r="H55" s="253"/>
      <c r="I55" s="253"/>
      <c r="J55" s="253">
        <v>19121</v>
      </c>
      <c r="K55" s="253"/>
      <c r="L55" s="253"/>
      <c r="M55" s="253">
        <v>7496</v>
      </c>
      <c r="N55" s="253"/>
      <c r="O55" s="253"/>
      <c r="P55" s="253">
        <v>2242</v>
      </c>
      <c r="Q55" s="253"/>
      <c r="R55" s="253"/>
      <c r="S55" s="253">
        <v>7601</v>
      </c>
      <c r="T55" s="253"/>
      <c r="U55" s="253"/>
      <c r="V55" s="253">
        <v>1782</v>
      </c>
      <c r="W55" s="253"/>
      <c r="X55" s="253"/>
      <c r="Y55" s="528">
        <f>J55/G55</f>
        <v>41.032188841201716</v>
      </c>
      <c r="Z55" s="528"/>
      <c r="AA55" s="528"/>
      <c r="AB55" s="528"/>
      <c r="AC55" s="528"/>
      <c r="AD55" s="528"/>
    </row>
    <row r="56" spans="1:31" ht="17.25" customHeight="1">
      <c r="A56" s="333" t="s">
        <v>254</v>
      </c>
      <c r="B56" s="333"/>
      <c r="C56" s="333"/>
      <c r="D56" s="333"/>
      <c r="E56" s="333"/>
      <c r="F56" s="334"/>
      <c r="G56" s="418" t="s">
        <v>253</v>
      </c>
      <c r="H56" s="417"/>
      <c r="I56" s="417"/>
      <c r="J56" s="533">
        <f>J55/J55*100</f>
        <v>100</v>
      </c>
      <c r="K56" s="533"/>
      <c r="L56" s="533"/>
      <c r="M56" s="533">
        <f>M55/J55*100</f>
        <v>39.20297055593327</v>
      </c>
      <c r="N56" s="533"/>
      <c r="O56" s="533"/>
      <c r="P56" s="533">
        <f>P55/J55*100</f>
        <v>11.725328173212699</v>
      </c>
      <c r="Q56" s="533"/>
      <c r="R56" s="533"/>
      <c r="S56" s="533">
        <f>S55/J55*100</f>
        <v>39.752105015428064</v>
      </c>
      <c r="T56" s="533"/>
      <c r="U56" s="533"/>
      <c r="V56" s="533">
        <f>V55/J55*100</f>
        <v>9.3195962554259708</v>
      </c>
      <c r="W56" s="533"/>
      <c r="X56" s="533"/>
      <c r="Y56" s="420" t="s">
        <v>252</v>
      </c>
      <c r="Z56" s="420"/>
      <c r="AA56" s="420"/>
      <c r="AB56" s="420"/>
      <c r="AC56" s="420"/>
      <c r="AD56" s="420"/>
    </row>
    <row r="57" spans="1:31" ht="18" customHeight="1">
      <c r="A57" s="333" t="s">
        <v>251</v>
      </c>
      <c r="B57" s="529"/>
      <c r="C57" s="529"/>
      <c r="D57" s="529"/>
      <c r="E57" s="529"/>
      <c r="F57" s="530"/>
      <c r="G57" s="221">
        <v>88</v>
      </c>
      <c r="H57" s="222"/>
      <c r="I57" s="222"/>
      <c r="J57" s="222">
        <v>3128</v>
      </c>
      <c r="K57" s="222"/>
      <c r="L57" s="222"/>
      <c r="M57" s="222">
        <v>1078</v>
      </c>
      <c r="N57" s="222"/>
      <c r="O57" s="222"/>
      <c r="P57" s="222">
        <v>524</v>
      </c>
      <c r="Q57" s="222"/>
      <c r="R57" s="222"/>
      <c r="S57" s="222">
        <v>1085</v>
      </c>
      <c r="T57" s="222"/>
      <c r="U57" s="222"/>
      <c r="V57" s="222">
        <v>441</v>
      </c>
      <c r="W57" s="222"/>
      <c r="X57" s="222"/>
      <c r="Y57" s="420">
        <f t="shared" ref="Y57:Y63" si="0">J57/G57</f>
        <v>35.545454545454547</v>
      </c>
      <c r="Z57" s="420"/>
      <c r="AA57" s="420"/>
      <c r="AB57" s="420"/>
      <c r="AC57" s="420"/>
      <c r="AD57" s="420"/>
      <c r="AE57" s="144"/>
    </row>
    <row r="58" spans="1:31" ht="18" customHeight="1">
      <c r="A58" s="333" t="s">
        <v>250</v>
      </c>
      <c r="B58" s="529"/>
      <c r="C58" s="529"/>
      <c r="D58" s="529"/>
      <c r="E58" s="529"/>
      <c r="F58" s="530"/>
      <c r="G58" s="221">
        <v>66</v>
      </c>
      <c r="H58" s="222"/>
      <c r="I58" s="222"/>
      <c r="J58" s="222">
        <v>3194</v>
      </c>
      <c r="K58" s="222"/>
      <c r="L58" s="222"/>
      <c r="M58" s="222">
        <v>1132</v>
      </c>
      <c r="N58" s="222"/>
      <c r="O58" s="222"/>
      <c r="P58" s="222">
        <v>476</v>
      </c>
      <c r="Q58" s="222"/>
      <c r="R58" s="222"/>
      <c r="S58" s="222">
        <v>1170</v>
      </c>
      <c r="T58" s="222"/>
      <c r="U58" s="222"/>
      <c r="V58" s="222">
        <v>416</v>
      </c>
      <c r="W58" s="222"/>
      <c r="X58" s="222"/>
      <c r="Y58" s="420">
        <f t="shared" si="0"/>
        <v>48.393939393939391</v>
      </c>
      <c r="Z58" s="420"/>
      <c r="AA58" s="420"/>
      <c r="AB58" s="420"/>
      <c r="AC58" s="420"/>
      <c r="AD58" s="420"/>
    </row>
    <row r="59" spans="1:31" ht="18" customHeight="1">
      <c r="A59" s="333" t="s">
        <v>249</v>
      </c>
      <c r="B59" s="529"/>
      <c r="C59" s="529"/>
      <c r="D59" s="529"/>
      <c r="E59" s="529"/>
      <c r="F59" s="530"/>
      <c r="G59" s="221">
        <v>44</v>
      </c>
      <c r="H59" s="222"/>
      <c r="I59" s="222"/>
      <c r="J59" s="222">
        <v>1998</v>
      </c>
      <c r="K59" s="222"/>
      <c r="L59" s="222"/>
      <c r="M59" s="222">
        <v>889</v>
      </c>
      <c r="N59" s="222"/>
      <c r="O59" s="222"/>
      <c r="P59" s="222">
        <v>137</v>
      </c>
      <c r="Q59" s="222"/>
      <c r="R59" s="222"/>
      <c r="S59" s="222">
        <v>891</v>
      </c>
      <c r="T59" s="222"/>
      <c r="U59" s="222"/>
      <c r="V59" s="222">
        <v>81</v>
      </c>
      <c r="W59" s="222"/>
      <c r="X59" s="222"/>
      <c r="Y59" s="420">
        <f t="shared" si="0"/>
        <v>45.409090909090907</v>
      </c>
      <c r="Z59" s="420"/>
      <c r="AA59" s="420"/>
      <c r="AB59" s="420"/>
      <c r="AC59" s="420"/>
      <c r="AD59" s="420"/>
    </row>
    <row r="60" spans="1:31" ht="18" customHeight="1">
      <c r="A60" s="333" t="s">
        <v>248</v>
      </c>
      <c r="B60" s="529"/>
      <c r="C60" s="529"/>
      <c r="D60" s="529"/>
      <c r="E60" s="529"/>
      <c r="F60" s="530"/>
      <c r="G60" s="221">
        <v>87</v>
      </c>
      <c r="H60" s="222"/>
      <c r="I60" s="222"/>
      <c r="J60" s="222">
        <v>3395</v>
      </c>
      <c r="K60" s="222"/>
      <c r="L60" s="222"/>
      <c r="M60" s="222">
        <v>1321</v>
      </c>
      <c r="N60" s="222"/>
      <c r="O60" s="222"/>
      <c r="P60" s="222">
        <v>414</v>
      </c>
      <c r="Q60" s="222"/>
      <c r="R60" s="222"/>
      <c r="S60" s="222">
        <v>1359</v>
      </c>
      <c r="T60" s="222"/>
      <c r="U60" s="222"/>
      <c r="V60" s="222">
        <v>301</v>
      </c>
      <c r="W60" s="222"/>
      <c r="X60" s="222"/>
      <c r="Y60" s="420">
        <f t="shared" si="0"/>
        <v>39.022988505747129</v>
      </c>
      <c r="Z60" s="420"/>
      <c r="AA60" s="420"/>
      <c r="AB60" s="420"/>
      <c r="AC60" s="420"/>
      <c r="AD60" s="420"/>
    </row>
    <row r="61" spans="1:31" ht="18" customHeight="1">
      <c r="A61" s="333" t="s">
        <v>247</v>
      </c>
      <c r="B61" s="529"/>
      <c r="C61" s="529"/>
      <c r="D61" s="529"/>
      <c r="E61" s="529"/>
      <c r="F61" s="530"/>
      <c r="G61" s="221">
        <v>38</v>
      </c>
      <c r="H61" s="222"/>
      <c r="I61" s="222"/>
      <c r="J61" s="222">
        <v>1388</v>
      </c>
      <c r="K61" s="222"/>
      <c r="L61" s="222"/>
      <c r="M61" s="222">
        <v>569</v>
      </c>
      <c r="N61" s="222"/>
      <c r="O61" s="222"/>
      <c r="P61" s="222">
        <v>138</v>
      </c>
      <c r="Q61" s="222"/>
      <c r="R61" s="222"/>
      <c r="S61" s="222">
        <v>589</v>
      </c>
      <c r="T61" s="222"/>
      <c r="U61" s="222"/>
      <c r="V61" s="222">
        <v>92</v>
      </c>
      <c r="W61" s="222"/>
      <c r="X61" s="222"/>
      <c r="Y61" s="420">
        <f t="shared" si="0"/>
        <v>36.526315789473685</v>
      </c>
      <c r="Z61" s="420"/>
      <c r="AA61" s="420"/>
      <c r="AB61" s="420"/>
      <c r="AC61" s="420"/>
      <c r="AD61" s="420"/>
    </row>
    <row r="62" spans="1:31" ht="18" customHeight="1">
      <c r="A62" s="333" t="s">
        <v>246</v>
      </c>
      <c r="B62" s="529"/>
      <c r="C62" s="529"/>
      <c r="D62" s="529"/>
      <c r="E62" s="529"/>
      <c r="F62" s="530"/>
      <c r="G62" s="221">
        <v>71</v>
      </c>
      <c r="H62" s="222"/>
      <c r="I62" s="222"/>
      <c r="J62" s="222">
        <v>2962</v>
      </c>
      <c r="K62" s="222"/>
      <c r="L62" s="222"/>
      <c r="M62" s="222">
        <v>1254</v>
      </c>
      <c r="N62" s="222"/>
      <c r="O62" s="222"/>
      <c r="P62" s="222">
        <v>257</v>
      </c>
      <c r="Q62" s="222"/>
      <c r="R62" s="222"/>
      <c r="S62" s="222">
        <v>1260</v>
      </c>
      <c r="T62" s="222"/>
      <c r="U62" s="222"/>
      <c r="V62" s="222">
        <v>191</v>
      </c>
      <c r="W62" s="222"/>
      <c r="X62" s="222"/>
      <c r="Y62" s="420">
        <f t="shared" si="0"/>
        <v>41.718309859154928</v>
      </c>
      <c r="Z62" s="420"/>
      <c r="AA62" s="420"/>
      <c r="AB62" s="420"/>
      <c r="AC62" s="420"/>
      <c r="AD62" s="420"/>
    </row>
    <row r="63" spans="1:31" ht="18" customHeight="1" thickBot="1">
      <c r="A63" s="331" t="s">
        <v>245</v>
      </c>
      <c r="B63" s="531"/>
      <c r="C63" s="531"/>
      <c r="D63" s="531"/>
      <c r="E63" s="531"/>
      <c r="F63" s="532"/>
      <c r="G63" s="235">
        <v>72</v>
      </c>
      <c r="H63" s="236"/>
      <c r="I63" s="236"/>
      <c r="J63" s="236">
        <v>3056</v>
      </c>
      <c r="K63" s="236"/>
      <c r="L63" s="236"/>
      <c r="M63" s="236">
        <v>1253</v>
      </c>
      <c r="N63" s="236"/>
      <c r="O63" s="236"/>
      <c r="P63" s="236">
        <v>296</v>
      </c>
      <c r="Q63" s="236"/>
      <c r="R63" s="236"/>
      <c r="S63" s="236">
        <v>1247</v>
      </c>
      <c r="T63" s="236"/>
      <c r="U63" s="236"/>
      <c r="V63" s="236">
        <v>260</v>
      </c>
      <c r="W63" s="236"/>
      <c r="X63" s="236"/>
      <c r="Y63" s="478">
        <f t="shared" si="0"/>
        <v>42.444444444444443</v>
      </c>
      <c r="Z63" s="478"/>
      <c r="AA63" s="478"/>
      <c r="AB63" s="478"/>
      <c r="AC63" s="478"/>
      <c r="AD63" s="478"/>
    </row>
    <row r="64" spans="1:31" ht="18" customHeight="1">
      <c r="A64" s="177"/>
      <c r="B64" s="150"/>
      <c r="C64" s="150"/>
      <c r="D64" s="150"/>
      <c r="E64" s="150"/>
      <c r="F64" s="150"/>
      <c r="G64" s="162"/>
      <c r="H64" s="162"/>
      <c r="I64" s="162"/>
      <c r="J64" s="162"/>
      <c r="K64" s="162"/>
      <c r="L64" s="162"/>
      <c r="M64" s="162"/>
      <c r="N64" s="162"/>
      <c r="O64" s="162"/>
      <c r="P64" s="162"/>
      <c r="Q64" s="162"/>
      <c r="R64" s="162"/>
      <c r="S64" s="162"/>
      <c r="T64" s="162"/>
      <c r="U64" s="162"/>
      <c r="V64" s="162"/>
      <c r="W64" s="162"/>
      <c r="X64" s="162"/>
      <c r="Y64" s="187"/>
      <c r="Z64" s="187"/>
      <c r="AA64" s="187"/>
      <c r="AB64" s="187"/>
      <c r="AC64" s="187"/>
      <c r="AD64" s="195"/>
    </row>
    <row r="65" spans="1:30" ht="22.5" customHeight="1">
      <c r="A65" s="128"/>
      <c r="B65" s="128"/>
      <c r="C65" s="137"/>
      <c r="D65" s="137"/>
      <c r="E65" s="137"/>
      <c r="F65" s="137"/>
      <c r="I65" s="128"/>
      <c r="J65" s="137"/>
      <c r="Y65" s="435" t="s">
        <v>148</v>
      </c>
      <c r="Z65" s="435"/>
      <c r="AA65" s="435"/>
      <c r="AB65" s="435"/>
      <c r="AC65" s="435"/>
      <c r="AD65" s="435"/>
    </row>
    <row r="66" spans="1:30" ht="21" customHeight="1">
      <c r="A66" s="128"/>
      <c r="B66" s="137"/>
      <c r="C66" s="137"/>
      <c r="D66" s="137"/>
      <c r="E66" s="137"/>
      <c r="F66" s="137"/>
      <c r="G66" s="137"/>
      <c r="H66" s="149"/>
      <c r="I66" s="128"/>
      <c r="J66" s="137"/>
    </row>
    <row r="67" spans="1:30" ht="21" customHeight="1">
      <c r="A67" s="128"/>
      <c r="B67" s="128"/>
      <c r="C67" s="137"/>
      <c r="D67" s="137"/>
      <c r="E67" s="137"/>
      <c r="F67" s="137"/>
      <c r="G67" s="137"/>
      <c r="H67" s="137"/>
      <c r="I67" s="149"/>
      <c r="J67" s="137"/>
    </row>
  </sheetData>
  <mergeCells count="381">
    <mergeCell ref="M41:O41"/>
    <mergeCell ref="P41:R41"/>
    <mergeCell ref="M45:O45"/>
    <mergeCell ref="P45:R45"/>
    <mergeCell ref="P42:R42"/>
    <mergeCell ref="AB40:AD40"/>
    <mergeCell ref="A29:A39"/>
    <mergeCell ref="P40:R40"/>
    <mergeCell ref="S40:U40"/>
    <mergeCell ref="V40:X40"/>
    <mergeCell ref="Y40:AA40"/>
    <mergeCell ref="M38:O38"/>
    <mergeCell ref="P37:R37"/>
    <mergeCell ref="S37:U37"/>
    <mergeCell ref="V37:X37"/>
    <mergeCell ref="AB41:AD41"/>
    <mergeCell ref="Y45:AA45"/>
    <mergeCell ref="AB45:AD45"/>
    <mergeCell ref="AB42:AD42"/>
    <mergeCell ref="M43:O43"/>
    <mergeCell ref="P43:R43"/>
    <mergeCell ref="S43:U43"/>
    <mergeCell ref="S50:U50"/>
    <mergeCell ref="V50:X50"/>
    <mergeCell ref="M50:O50"/>
    <mergeCell ref="P50:R50"/>
    <mergeCell ref="M48:O48"/>
    <mergeCell ref="P48:R48"/>
    <mergeCell ref="S48:U48"/>
    <mergeCell ref="V48:X48"/>
    <mergeCell ref="M46:O46"/>
    <mergeCell ref="S47:U47"/>
    <mergeCell ref="V47:X47"/>
    <mergeCell ref="S46:U46"/>
    <mergeCell ref="V46:X46"/>
    <mergeCell ref="P46:R46"/>
    <mergeCell ref="M47:O47"/>
    <mergeCell ref="M44:O44"/>
    <mergeCell ref="P44:R44"/>
    <mergeCell ref="S44:U44"/>
    <mergeCell ref="V44:X44"/>
    <mergeCell ref="Y46:AA46"/>
    <mergeCell ref="AB46:AD46"/>
    <mergeCell ref="Y44:AA44"/>
    <mergeCell ref="AB44:AD44"/>
    <mergeCell ref="M49:O49"/>
    <mergeCell ref="P49:R49"/>
    <mergeCell ref="S49:U49"/>
    <mergeCell ref="V49:X49"/>
    <mergeCell ref="P47:R47"/>
    <mergeCell ref="S45:U45"/>
    <mergeCell ref="V45:X45"/>
    <mergeCell ref="V38:X38"/>
    <mergeCell ref="Y50:AA50"/>
    <mergeCell ref="AB50:AD50"/>
    <mergeCell ref="AB48:AD48"/>
    <mergeCell ref="Y49:AA49"/>
    <mergeCell ref="AB49:AD49"/>
    <mergeCell ref="Y47:AA47"/>
    <mergeCell ref="AB47:AD47"/>
    <mergeCell ref="Y48:AA48"/>
    <mergeCell ref="G53:I54"/>
    <mergeCell ref="J53:L54"/>
    <mergeCell ref="A52:W52"/>
    <mergeCell ref="V31:X31"/>
    <mergeCell ref="P38:R38"/>
    <mergeCell ref="S38:U38"/>
    <mergeCell ref="B31:L31"/>
    <mergeCell ref="Y37:AA37"/>
    <mergeCell ref="P36:R36"/>
    <mergeCell ref="S36:U36"/>
    <mergeCell ref="B32:L32"/>
    <mergeCell ref="P32:R32"/>
    <mergeCell ref="S32:U32"/>
    <mergeCell ref="V32:X32"/>
    <mergeCell ref="Y32:AA32"/>
    <mergeCell ref="P31:R31"/>
    <mergeCell ref="S31:U31"/>
    <mergeCell ref="M32:O32"/>
    <mergeCell ref="M33:O33"/>
    <mergeCell ref="M34:O34"/>
    <mergeCell ref="M35:O35"/>
    <mergeCell ref="M36:O36"/>
    <mergeCell ref="M37:O37"/>
    <mergeCell ref="V34:X34"/>
    <mergeCell ref="AB52:AD52"/>
    <mergeCell ref="AB29:AD29"/>
    <mergeCell ref="M29:O29"/>
    <mergeCell ref="P29:R29"/>
    <mergeCell ref="S29:U29"/>
    <mergeCell ref="V29:X29"/>
    <mergeCell ref="Y29:AA29"/>
    <mergeCell ref="AB30:AD30"/>
    <mergeCell ref="V58:X58"/>
    <mergeCell ref="Y58:AD58"/>
    <mergeCell ref="M31:O31"/>
    <mergeCell ref="AB37:AD37"/>
    <mergeCell ref="AB38:AD38"/>
    <mergeCell ref="AB39:AD39"/>
    <mergeCell ref="AB36:AD36"/>
    <mergeCell ref="M30:O30"/>
    <mergeCell ref="P30:R30"/>
    <mergeCell ref="AB31:AD31"/>
    <mergeCell ref="AB32:AD32"/>
    <mergeCell ref="Y36:AA36"/>
    <mergeCell ref="Y39:AA39"/>
    <mergeCell ref="V43:X43"/>
    <mergeCell ref="Y43:AA43"/>
    <mergeCell ref="AB43:AD43"/>
    <mergeCell ref="V62:X62"/>
    <mergeCell ref="V63:X63"/>
    <mergeCell ref="P62:R62"/>
    <mergeCell ref="P60:R60"/>
    <mergeCell ref="P63:R63"/>
    <mergeCell ref="S60:U60"/>
    <mergeCell ref="S61:U61"/>
    <mergeCell ref="V59:X59"/>
    <mergeCell ref="P57:R57"/>
    <mergeCell ref="P58:R58"/>
    <mergeCell ref="P59:R59"/>
    <mergeCell ref="S57:U57"/>
    <mergeCell ref="S58:U58"/>
    <mergeCell ref="S59:U59"/>
    <mergeCell ref="G59:I59"/>
    <mergeCell ref="J57:L57"/>
    <mergeCell ref="J58:L58"/>
    <mergeCell ref="J59:L59"/>
    <mergeCell ref="G63:I63"/>
    <mergeCell ref="M62:O62"/>
    <mergeCell ref="M63:O63"/>
    <mergeCell ref="J60:L60"/>
    <mergeCell ref="J61:L61"/>
    <mergeCell ref="J62:L62"/>
    <mergeCell ref="M59:O59"/>
    <mergeCell ref="M58:O58"/>
    <mergeCell ref="G57:I57"/>
    <mergeCell ref="G58:I58"/>
    <mergeCell ref="A62:F62"/>
    <mergeCell ref="A63:F63"/>
    <mergeCell ref="V55:X55"/>
    <mergeCell ref="J56:L56"/>
    <mergeCell ref="M56:O56"/>
    <mergeCell ref="P56:R56"/>
    <mergeCell ref="S56:U56"/>
    <mergeCell ref="V56:X56"/>
    <mergeCell ref="G56:I56"/>
    <mergeCell ref="M55:O55"/>
    <mergeCell ref="A56:F56"/>
    <mergeCell ref="A57:F57"/>
    <mergeCell ref="A58:F58"/>
    <mergeCell ref="A59:F59"/>
    <mergeCell ref="A60:F60"/>
    <mergeCell ref="A61:F61"/>
    <mergeCell ref="A55:F55"/>
    <mergeCell ref="G55:I55"/>
    <mergeCell ref="J55:L55"/>
    <mergeCell ref="J63:L63"/>
    <mergeCell ref="G60:I60"/>
    <mergeCell ref="G61:I61"/>
    <mergeCell ref="G62:I62"/>
    <mergeCell ref="M60:O60"/>
    <mergeCell ref="Y59:AD59"/>
    <mergeCell ref="Y62:AD62"/>
    <mergeCell ref="Y63:AD63"/>
    <mergeCell ref="Y60:AD60"/>
    <mergeCell ref="Y61:AD61"/>
    <mergeCell ref="V54:X54"/>
    <mergeCell ref="M53:X53"/>
    <mergeCell ref="Y53:AD54"/>
    <mergeCell ref="Y55:AD55"/>
    <mergeCell ref="Y56:AD56"/>
    <mergeCell ref="Y57:AD57"/>
    <mergeCell ref="P55:R55"/>
    <mergeCell ref="S55:U55"/>
    <mergeCell ref="M57:O57"/>
    <mergeCell ref="V57:X57"/>
    <mergeCell ref="M54:O54"/>
    <mergeCell ref="P54:R54"/>
    <mergeCell ref="S54:U54"/>
    <mergeCell ref="M61:O61"/>
    <mergeCell ref="V60:X60"/>
    <mergeCell ref="P61:R61"/>
    <mergeCell ref="S62:U62"/>
    <mergeCell ref="S63:U63"/>
    <mergeCell ref="V61:X61"/>
    <mergeCell ref="B46:L46"/>
    <mergeCell ref="Y28:AA28"/>
    <mergeCell ref="V28:X28"/>
    <mergeCell ref="S28:U28"/>
    <mergeCell ref="AB35:AD35"/>
    <mergeCell ref="P34:R34"/>
    <mergeCell ref="V30:X30"/>
    <mergeCell ref="Y30:AA30"/>
    <mergeCell ref="Y31:AA31"/>
    <mergeCell ref="S30:U30"/>
    <mergeCell ref="AB28:AD28"/>
    <mergeCell ref="V35:X35"/>
    <mergeCell ref="Y35:AA35"/>
    <mergeCell ref="M42:O42"/>
    <mergeCell ref="Y42:AA42"/>
    <mergeCell ref="Y41:AA41"/>
    <mergeCell ref="Y38:AA38"/>
    <mergeCell ref="V39:X39"/>
    <mergeCell ref="M40:O40"/>
    <mergeCell ref="S39:U39"/>
    <mergeCell ref="S42:U42"/>
    <mergeCell ref="V42:X42"/>
    <mergeCell ref="S41:U41"/>
    <mergeCell ref="V41:X41"/>
    <mergeCell ref="A40:A50"/>
    <mergeCell ref="B40:L40"/>
    <mergeCell ref="B41:L41"/>
    <mergeCell ref="B42:L42"/>
    <mergeCell ref="B43:L43"/>
    <mergeCell ref="B44:L44"/>
    <mergeCell ref="B45:L45"/>
    <mergeCell ref="A1:W1"/>
    <mergeCell ref="Z25:AD25"/>
    <mergeCell ref="W26:AD26"/>
    <mergeCell ref="A28:L28"/>
    <mergeCell ref="Z21:AD21"/>
    <mergeCell ref="Z22:AD22"/>
    <mergeCell ref="Z23:AD23"/>
    <mergeCell ref="Z24:AD24"/>
    <mergeCell ref="Z17:AD17"/>
    <mergeCell ref="P15:T15"/>
    <mergeCell ref="B30:L30"/>
    <mergeCell ref="P28:R28"/>
    <mergeCell ref="Z20:AD20"/>
    <mergeCell ref="Z13:AD13"/>
    <mergeCell ref="Z14:AD14"/>
    <mergeCell ref="Z15:AD15"/>
    <mergeCell ref="Z16:AD16"/>
    <mergeCell ref="Z18:AD18"/>
    <mergeCell ref="Z19:AD19"/>
    <mergeCell ref="AB27:AD27"/>
    <mergeCell ref="B29:L29"/>
    <mergeCell ref="U25:Y25"/>
    <mergeCell ref="P22:T22"/>
    <mergeCell ref="P23:T23"/>
    <mergeCell ref="P24:T24"/>
    <mergeCell ref="P25:T25"/>
    <mergeCell ref="A27:P27"/>
    <mergeCell ref="M28:O28"/>
    <mergeCell ref="C23:J23"/>
    <mergeCell ref="C24:J24"/>
    <mergeCell ref="U19:Y19"/>
    <mergeCell ref="P20:T20"/>
    <mergeCell ref="P21:T21"/>
    <mergeCell ref="C25:J25"/>
    <mergeCell ref="A11:B25"/>
    <mergeCell ref="Z6:AD6"/>
    <mergeCell ref="Z11:AD11"/>
    <mergeCell ref="Z12:AD12"/>
    <mergeCell ref="U6:Y6"/>
    <mergeCell ref="U9:Y9"/>
    <mergeCell ref="U10:Y10"/>
    <mergeCell ref="Z7:AD7"/>
    <mergeCell ref="Z8:AD8"/>
    <mergeCell ref="Z9:AD9"/>
    <mergeCell ref="Z10:AD10"/>
    <mergeCell ref="U7:Y7"/>
    <mergeCell ref="U8:Y8"/>
    <mergeCell ref="P16:T16"/>
    <mergeCell ref="P17:T17"/>
    <mergeCell ref="P10:T10"/>
    <mergeCell ref="P11:T11"/>
    <mergeCell ref="P12:T12"/>
    <mergeCell ref="P14:T14"/>
    <mergeCell ref="P13:T13"/>
    <mergeCell ref="K25:O25"/>
    <mergeCell ref="P3:T3"/>
    <mergeCell ref="P4:T4"/>
    <mergeCell ref="P5:T5"/>
    <mergeCell ref="P6:T6"/>
    <mergeCell ref="P7:T7"/>
    <mergeCell ref="P8:T8"/>
    <mergeCell ref="P9:T9"/>
    <mergeCell ref="P18:T18"/>
    <mergeCell ref="K19:O19"/>
    <mergeCell ref="K20:O20"/>
    <mergeCell ref="K23:O23"/>
    <mergeCell ref="K24:O24"/>
    <mergeCell ref="K21:O21"/>
    <mergeCell ref="K22:O22"/>
    <mergeCell ref="K15:O15"/>
    <mergeCell ref="K16:O16"/>
    <mergeCell ref="K18:O18"/>
    <mergeCell ref="K11:O11"/>
    <mergeCell ref="K12:O12"/>
    <mergeCell ref="K13:O13"/>
    <mergeCell ref="K14:O14"/>
    <mergeCell ref="C21:J21"/>
    <mergeCell ref="C22:J22"/>
    <mergeCell ref="C13:J13"/>
    <mergeCell ref="C14:J14"/>
    <mergeCell ref="C17:J17"/>
    <mergeCell ref="C18:J18"/>
    <mergeCell ref="C19:J19"/>
    <mergeCell ref="C20:J20"/>
    <mergeCell ref="K7:O7"/>
    <mergeCell ref="K8:O8"/>
    <mergeCell ref="K9:O9"/>
    <mergeCell ref="K10:O10"/>
    <mergeCell ref="A5:E5"/>
    <mergeCell ref="A6:E6"/>
    <mergeCell ref="A9:E9"/>
    <mergeCell ref="A10:E10"/>
    <mergeCell ref="K17:O17"/>
    <mergeCell ref="F2:J2"/>
    <mergeCell ref="K2:O2"/>
    <mergeCell ref="P2:T2"/>
    <mergeCell ref="U2:Y2"/>
    <mergeCell ref="C15:J15"/>
    <mergeCell ref="C16:J16"/>
    <mergeCell ref="F5:J5"/>
    <mergeCell ref="F6:J6"/>
    <mergeCell ref="F7:J7"/>
    <mergeCell ref="F8:J8"/>
    <mergeCell ref="K3:O3"/>
    <mergeCell ref="K4:O4"/>
    <mergeCell ref="F3:J3"/>
    <mergeCell ref="F4:J4"/>
    <mergeCell ref="F9:J9"/>
    <mergeCell ref="F10:J10"/>
    <mergeCell ref="C11:J11"/>
    <mergeCell ref="C12:J12"/>
    <mergeCell ref="A7:E7"/>
    <mergeCell ref="A8:E8"/>
    <mergeCell ref="A3:E3"/>
    <mergeCell ref="A4:E4"/>
    <mergeCell ref="K5:O5"/>
    <mergeCell ref="K6:O6"/>
    <mergeCell ref="Z1:AD1"/>
    <mergeCell ref="Y33:AA33"/>
    <mergeCell ref="AB33:AD33"/>
    <mergeCell ref="U11:Y11"/>
    <mergeCell ref="U12:Y12"/>
    <mergeCell ref="U13:Y13"/>
    <mergeCell ref="U14:Y14"/>
    <mergeCell ref="V33:X33"/>
    <mergeCell ref="Z2:AD2"/>
    <mergeCell ref="U17:Y17"/>
    <mergeCell ref="U18:Y18"/>
    <mergeCell ref="U20:Y20"/>
    <mergeCell ref="U21:Y21"/>
    <mergeCell ref="U23:Y23"/>
    <mergeCell ref="U15:Y15"/>
    <mergeCell ref="U3:Y3"/>
    <mergeCell ref="U4:Y4"/>
    <mergeCell ref="U5:Y5"/>
    <mergeCell ref="U24:Y24"/>
    <mergeCell ref="U22:Y22"/>
    <mergeCell ref="U16:Y16"/>
    <mergeCell ref="Z3:AD3"/>
    <mergeCell ref="Z4:AD4"/>
    <mergeCell ref="Z5:AD5"/>
    <mergeCell ref="Y65:AD65"/>
    <mergeCell ref="P33:R33"/>
    <mergeCell ref="S33:U33"/>
    <mergeCell ref="S34:U34"/>
    <mergeCell ref="Y34:AA34"/>
    <mergeCell ref="AB34:AD34"/>
    <mergeCell ref="P19:T19"/>
    <mergeCell ref="B35:L35"/>
    <mergeCell ref="B39:L39"/>
    <mergeCell ref="B36:L36"/>
    <mergeCell ref="B37:L37"/>
    <mergeCell ref="P35:R35"/>
    <mergeCell ref="S35:U35"/>
    <mergeCell ref="M39:O39"/>
    <mergeCell ref="P39:R39"/>
    <mergeCell ref="B33:L33"/>
    <mergeCell ref="B34:L34"/>
    <mergeCell ref="V36:X36"/>
    <mergeCell ref="G51:H51"/>
    <mergeCell ref="B38:L38"/>
    <mergeCell ref="B50:L50"/>
    <mergeCell ref="B47:L47"/>
    <mergeCell ref="B48:L48"/>
    <mergeCell ref="B49:L49"/>
  </mergeCells>
  <phoneticPr fontId="2"/>
  <printOptions horizontalCentered="1"/>
  <pageMargins left="0.39370078740157483" right="0.39370078740157483" top="0.59055118110236227" bottom="0.78740157480314965" header="0.51181102362204722" footer="0.39370078740157483"/>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4"/>
  <sheetViews>
    <sheetView showGridLines="0" view="pageBreakPreview" topLeftCell="A4" zoomScaleNormal="100" workbookViewId="0">
      <pane xSplit="2" ySplit="3" topLeftCell="C52" activePane="bottomRight" state="frozen"/>
      <selection activeCell="A4" sqref="A4"/>
      <selection pane="topRight" activeCell="C4" sqref="C4"/>
      <selection pane="bottomLeft" activeCell="A7" sqref="A7"/>
      <selection pane="bottomRight" activeCell="E24" sqref="E24"/>
    </sheetView>
  </sheetViews>
  <sheetFormatPr defaultRowHeight="17.25"/>
  <cols>
    <col min="1" max="1" width="3.296875" style="127" customWidth="1"/>
    <col min="2" max="11" width="9.69921875" style="127" customWidth="1"/>
    <col min="12" max="15" width="8.69921875" style="127" customWidth="1"/>
    <col min="16" max="16384" width="8.796875" style="127"/>
  </cols>
  <sheetData>
    <row r="1" spans="1:11" ht="22.5" customHeight="1">
      <c r="A1" s="549" t="s">
        <v>190</v>
      </c>
      <c r="B1" s="549"/>
      <c r="C1" s="549"/>
      <c r="D1" s="549"/>
      <c r="E1" s="549"/>
      <c r="F1" s="549"/>
      <c r="G1" s="549"/>
      <c r="H1" s="549"/>
      <c r="I1" s="549"/>
      <c r="J1" s="549"/>
      <c r="K1" s="128"/>
    </row>
    <row r="2" spans="1:11" ht="7.5" customHeight="1">
      <c r="A2" s="208"/>
      <c r="B2" s="208"/>
      <c r="C2" s="208"/>
      <c r="D2" s="208"/>
      <c r="E2" s="208"/>
      <c r="F2" s="208"/>
      <c r="G2" s="208"/>
      <c r="H2" s="208"/>
      <c r="I2" s="208"/>
      <c r="J2" s="208"/>
      <c r="K2" s="128"/>
    </row>
    <row r="3" spans="1:11" ht="74.25" customHeight="1">
      <c r="A3" s="128"/>
      <c r="B3" s="552" t="s">
        <v>189</v>
      </c>
      <c r="C3" s="552"/>
      <c r="D3" s="552"/>
      <c r="E3" s="552"/>
      <c r="F3" s="552"/>
      <c r="G3" s="552"/>
      <c r="H3" s="552"/>
      <c r="I3" s="552"/>
      <c r="J3" s="552"/>
      <c r="K3" s="552"/>
    </row>
    <row r="4" spans="1:11" ht="22.5" customHeight="1">
      <c r="A4" s="220" t="s">
        <v>311</v>
      </c>
      <c r="B4" s="220"/>
      <c r="C4" s="220"/>
      <c r="D4" s="220"/>
      <c r="E4" s="220"/>
      <c r="F4" s="220"/>
      <c r="G4" s="220"/>
      <c r="H4" s="220"/>
      <c r="I4" s="220"/>
      <c r="J4" s="128"/>
      <c r="K4" s="128"/>
    </row>
    <row r="5" spans="1:11" ht="16.5" customHeight="1" thickBot="1">
      <c r="A5" s="128"/>
      <c r="B5" s="128"/>
      <c r="C5" s="132"/>
      <c r="D5" s="132"/>
      <c r="E5" s="132"/>
      <c r="F5" s="132"/>
      <c r="G5" s="132"/>
      <c r="H5" s="259" t="s">
        <v>310</v>
      </c>
      <c r="I5" s="259"/>
      <c r="J5" s="259"/>
      <c r="K5" s="128"/>
    </row>
    <row r="6" spans="1:11">
      <c r="A6" s="550"/>
      <c r="B6" s="551"/>
      <c r="C6" s="192" t="s">
        <v>3</v>
      </c>
      <c r="D6" s="192" t="s">
        <v>14</v>
      </c>
      <c r="E6" s="192" t="s">
        <v>15</v>
      </c>
      <c r="F6" s="192" t="s">
        <v>16</v>
      </c>
      <c r="G6" s="192" t="s">
        <v>17</v>
      </c>
      <c r="H6" s="192" t="s">
        <v>18</v>
      </c>
      <c r="I6" s="192" t="s">
        <v>19</v>
      </c>
      <c r="J6" s="192" t="s">
        <v>20</v>
      </c>
      <c r="K6" s="128"/>
    </row>
    <row r="7" spans="1:11">
      <c r="A7" s="547" t="s">
        <v>188</v>
      </c>
      <c r="B7" s="548"/>
      <c r="C7" s="193">
        <f t="shared" ref="C7:C24" si="0">SUM(D7:J7)</f>
        <v>5514</v>
      </c>
      <c r="D7" s="191">
        <v>1482</v>
      </c>
      <c r="E7" s="191">
        <v>340</v>
      </c>
      <c r="F7" s="191">
        <v>328</v>
      </c>
      <c r="G7" s="191">
        <v>1142</v>
      </c>
      <c r="H7" s="191" t="s">
        <v>181</v>
      </c>
      <c r="I7" s="191" t="s">
        <v>181</v>
      </c>
      <c r="J7" s="191">
        <v>2222</v>
      </c>
      <c r="K7" s="128"/>
    </row>
    <row r="8" spans="1:11">
      <c r="A8" s="547" t="s">
        <v>187</v>
      </c>
      <c r="B8" s="553"/>
      <c r="C8" s="188">
        <f t="shared" si="0"/>
        <v>5306</v>
      </c>
      <c r="D8" s="181">
        <v>672</v>
      </c>
      <c r="E8" s="181">
        <v>446</v>
      </c>
      <c r="F8" s="181">
        <v>264</v>
      </c>
      <c r="G8" s="181">
        <v>1084</v>
      </c>
      <c r="H8" s="181" t="s">
        <v>181</v>
      </c>
      <c r="I8" s="181" t="s">
        <v>181</v>
      </c>
      <c r="J8" s="181">
        <v>2840</v>
      </c>
      <c r="K8" s="128"/>
    </row>
    <row r="9" spans="1:11">
      <c r="A9" s="547" t="s">
        <v>186</v>
      </c>
      <c r="B9" s="553"/>
      <c r="C9" s="188">
        <f t="shared" si="0"/>
        <v>3889</v>
      </c>
      <c r="D9" s="181">
        <v>650</v>
      </c>
      <c r="E9" s="181">
        <v>778</v>
      </c>
      <c r="F9" s="181">
        <v>330</v>
      </c>
      <c r="G9" s="181">
        <v>1110</v>
      </c>
      <c r="H9" s="181" t="s">
        <v>181</v>
      </c>
      <c r="I9" s="181" t="s">
        <v>181</v>
      </c>
      <c r="J9" s="181">
        <v>1021</v>
      </c>
      <c r="K9" s="128"/>
    </row>
    <row r="10" spans="1:11">
      <c r="A10" s="547" t="s">
        <v>185</v>
      </c>
      <c r="B10" s="553"/>
      <c r="C10" s="188">
        <f t="shared" si="0"/>
        <v>4080</v>
      </c>
      <c r="D10" s="181">
        <v>620</v>
      </c>
      <c r="E10" s="181">
        <v>568</v>
      </c>
      <c r="F10" s="181">
        <v>358</v>
      </c>
      <c r="G10" s="181">
        <v>674</v>
      </c>
      <c r="H10" s="181" t="s">
        <v>181</v>
      </c>
      <c r="I10" s="181" t="s">
        <v>181</v>
      </c>
      <c r="J10" s="181">
        <v>1860</v>
      </c>
      <c r="K10" s="128"/>
    </row>
    <row r="11" spans="1:11">
      <c r="A11" s="547" t="s">
        <v>184</v>
      </c>
      <c r="B11" s="553"/>
      <c r="C11" s="188">
        <f t="shared" si="0"/>
        <v>6728</v>
      </c>
      <c r="D11" s="181">
        <v>1228</v>
      </c>
      <c r="E11" s="181">
        <v>648</v>
      </c>
      <c r="F11" s="181">
        <v>202</v>
      </c>
      <c r="G11" s="181">
        <v>1640</v>
      </c>
      <c r="H11" s="181" t="s">
        <v>181</v>
      </c>
      <c r="I11" s="181">
        <v>2090</v>
      </c>
      <c r="J11" s="181">
        <v>920</v>
      </c>
      <c r="K11" s="128"/>
    </row>
    <row r="12" spans="1:11">
      <c r="A12" s="547" t="s">
        <v>183</v>
      </c>
      <c r="B12" s="553"/>
      <c r="C12" s="188">
        <f t="shared" si="0"/>
        <v>8948</v>
      </c>
      <c r="D12" s="181">
        <v>1546</v>
      </c>
      <c r="E12" s="181">
        <v>640</v>
      </c>
      <c r="F12" s="181">
        <v>416</v>
      </c>
      <c r="G12" s="181">
        <v>1586</v>
      </c>
      <c r="H12" s="181" t="s">
        <v>181</v>
      </c>
      <c r="I12" s="181">
        <v>3062</v>
      </c>
      <c r="J12" s="181">
        <v>1698</v>
      </c>
      <c r="K12" s="128"/>
    </row>
    <row r="13" spans="1:11">
      <c r="A13" s="547" t="s">
        <v>182</v>
      </c>
      <c r="B13" s="553"/>
      <c r="C13" s="188">
        <f t="shared" si="0"/>
        <v>13342</v>
      </c>
      <c r="D13" s="181">
        <v>1796</v>
      </c>
      <c r="E13" s="181">
        <v>1936</v>
      </c>
      <c r="F13" s="181">
        <v>1042</v>
      </c>
      <c r="G13" s="181">
        <v>2286</v>
      </c>
      <c r="H13" s="181" t="s">
        <v>181</v>
      </c>
      <c r="I13" s="181">
        <v>4280</v>
      </c>
      <c r="J13" s="181">
        <v>2002</v>
      </c>
      <c r="K13" s="128"/>
    </row>
    <row r="14" spans="1:11">
      <c r="A14" s="547" t="s">
        <v>180</v>
      </c>
      <c r="B14" s="553"/>
      <c r="C14" s="188">
        <f t="shared" si="0"/>
        <v>12530</v>
      </c>
      <c r="D14" s="181">
        <v>2004</v>
      </c>
      <c r="E14" s="181">
        <v>2040</v>
      </c>
      <c r="F14" s="181">
        <v>1164</v>
      </c>
      <c r="G14" s="181">
        <v>2992</v>
      </c>
      <c r="H14" s="181">
        <v>342</v>
      </c>
      <c r="I14" s="181">
        <v>2136</v>
      </c>
      <c r="J14" s="181">
        <v>1852</v>
      </c>
      <c r="K14" s="128"/>
    </row>
    <row r="15" spans="1:11">
      <c r="A15" s="547" t="s">
        <v>179</v>
      </c>
      <c r="B15" s="553"/>
      <c r="C15" s="188">
        <f t="shared" si="0"/>
        <v>16404</v>
      </c>
      <c r="D15" s="181">
        <v>2294</v>
      </c>
      <c r="E15" s="181">
        <v>1474</v>
      </c>
      <c r="F15" s="181">
        <v>1736</v>
      </c>
      <c r="G15" s="181">
        <v>3060</v>
      </c>
      <c r="H15" s="181">
        <v>1030</v>
      </c>
      <c r="I15" s="181">
        <v>4220</v>
      </c>
      <c r="J15" s="181">
        <v>2590</v>
      </c>
      <c r="K15" s="128"/>
    </row>
    <row r="16" spans="1:11">
      <c r="A16" s="547" t="s">
        <v>0</v>
      </c>
      <c r="B16" s="548"/>
      <c r="C16" s="188">
        <f t="shared" si="0"/>
        <v>19172</v>
      </c>
      <c r="D16" s="181">
        <v>2182</v>
      </c>
      <c r="E16" s="181">
        <v>2460</v>
      </c>
      <c r="F16" s="181">
        <v>1688</v>
      </c>
      <c r="G16" s="181">
        <v>3050</v>
      </c>
      <c r="H16" s="181">
        <v>3952</v>
      </c>
      <c r="I16" s="181">
        <v>2966</v>
      </c>
      <c r="J16" s="181">
        <v>2874</v>
      </c>
      <c r="K16" s="128"/>
    </row>
    <row r="17" spans="1:11">
      <c r="A17" s="547" t="s">
        <v>178</v>
      </c>
      <c r="B17" s="548"/>
      <c r="C17" s="188">
        <f t="shared" si="0"/>
        <v>16790</v>
      </c>
      <c r="D17" s="181">
        <v>2288</v>
      </c>
      <c r="E17" s="181">
        <v>2752</v>
      </c>
      <c r="F17" s="181">
        <v>1790</v>
      </c>
      <c r="G17" s="181">
        <v>2762</v>
      </c>
      <c r="H17" s="181">
        <v>1156</v>
      </c>
      <c r="I17" s="181">
        <v>3162</v>
      </c>
      <c r="J17" s="181">
        <v>2880</v>
      </c>
      <c r="K17" s="128"/>
    </row>
    <row r="18" spans="1:11">
      <c r="A18" s="547" t="s">
        <v>177</v>
      </c>
      <c r="B18" s="548"/>
      <c r="C18" s="188">
        <f t="shared" si="0"/>
        <v>17566</v>
      </c>
      <c r="D18" s="181">
        <v>3630</v>
      </c>
      <c r="E18" s="181">
        <v>3002</v>
      </c>
      <c r="F18" s="181">
        <v>1394</v>
      </c>
      <c r="G18" s="181">
        <v>2326</v>
      </c>
      <c r="H18" s="181">
        <v>1782</v>
      </c>
      <c r="I18" s="181">
        <v>2646</v>
      </c>
      <c r="J18" s="181">
        <v>2786</v>
      </c>
      <c r="K18" s="128"/>
    </row>
    <row r="19" spans="1:11">
      <c r="A19" s="547" t="s">
        <v>176</v>
      </c>
      <c r="B19" s="548"/>
      <c r="C19" s="188">
        <f t="shared" si="0"/>
        <v>18170</v>
      </c>
      <c r="D19" s="181">
        <v>3920</v>
      </c>
      <c r="E19" s="181">
        <v>2840</v>
      </c>
      <c r="F19" s="181">
        <v>1692</v>
      </c>
      <c r="G19" s="181">
        <v>3740</v>
      </c>
      <c r="H19" s="181">
        <v>1408</v>
      </c>
      <c r="I19" s="181">
        <v>1966</v>
      </c>
      <c r="J19" s="181">
        <v>2604</v>
      </c>
      <c r="K19" s="128"/>
    </row>
    <row r="20" spans="1:11">
      <c r="A20" s="547" t="s">
        <v>76</v>
      </c>
      <c r="B20" s="548"/>
      <c r="C20" s="188">
        <f t="shared" si="0"/>
        <v>17600</v>
      </c>
      <c r="D20" s="181">
        <v>2920</v>
      </c>
      <c r="E20" s="181">
        <v>2482</v>
      </c>
      <c r="F20" s="181">
        <v>1440</v>
      </c>
      <c r="G20" s="181">
        <v>3372</v>
      </c>
      <c r="H20" s="181">
        <v>1402</v>
      </c>
      <c r="I20" s="181">
        <v>3284</v>
      </c>
      <c r="J20" s="181">
        <v>2700</v>
      </c>
      <c r="K20" s="128"/>
    </row>
    <row r="21" spans="1:11">
      <c r="A21" s="547" t="s">
        <v>175</v>
      </c>
      <c r="B21" s="548"/>
      <c r="C21" s="188">
        <f t="shared" si="0"/>
        <v>15632</v>
      </c>
      <c r="D21" s="181">
        <v>2600</v>
      </c>
      <c r="E21" s="181">
        <v>2074</v>
      </c>
      <c r="F21" s="181">
        <v>1006</v>
      </c>
      <c r="G21" s="181">
        <v>3070</v>
      </c>
      <c r="H21" s="181">
        <v>1478</v>
      </c>
      <c r="I21" s="181">
        <v>2634</v>
      </c>
      <c r="J21" s="181">
        <v>2770</v>
      </c>
      <c r="K21" s="128"/>
    </row>
    <row r="22" spans="1:11">
      <c r="A22" s="547" t="s">
        <v>174</v>
      </c>
      <c r="B22" s="548"/>
      <c r="C22" s="188">
        <f t="shared" si="0"/>
        <v>16728</v>
      </c>
      <c r="D22" s="181">
        <v>2982</v>
      </c>
      <c r="E22" s="181">
        <v>3128</v>
      </c>
      <c r="F22" s="181">
        <v>606</v>
      </c>
      <c r="G22" s="181">
        <v>2730</v>
      </c>
      <c r="H22" s="181">
        <v>1522</v>
      </c>
      <c r="I22" s="181">
        <v>3070</v>
      </c>
      <c r="J22" s="181">
        <v>2690</v>
      </c>
      <c r="K22" s="128"/>
    </row>
    <row r="23" spans="1:11">
      <c r="A23" s="547" t="s">
        <v>173</v>
      </c>
      <c r="B23" s="548"/>
      <c r="C23" s="188">
        <f t="shared" si="0"/>
        <v>17398</v>
      </c>
      <c r="D23" s="181">
        <v>2646</v>
      </c>
      <c r="E23" s="181">
        <v>4054</v>
      </c>
      <c r="F23" s="181">
        <v>1176</v>
      </c>
      <c r="G23" s="181">
        <v>2256</v>
      </c>
      <c r="H23" s="181">
        <v>1462</v>
      </c>
      <c r="I23" s="181">
        <v>2740</v>
      </c>
      <c r="J23" s="181">
        <v>3064</v>
      </c>
      <c r="K23" s="128"/>
    </row>
    <row r="24" spans="1:11">
      <c r="A24" s="547" t="s">
        <v>172</v>
      </c>
      <c r="B24" s="548"/>
      <c r="C24" s="188">
        <f t="shared" si="0"/>
        <v>15106</v>
      </c>
      <c r="D24" s="181">
        <v>2474</v>
      </c>
      <c r="E24" s="181">
        <v>3206</v>
      </c>
      <c r="F24" s="181">
        <v>1656</v>
      </c>
      <c r="G24" s="181">
        <v>2252</v>
      </c>
      <c r="H24" s="181">
        <v>1530</v>
      </c>
      <c r="I24" s="181">
        <v>1336</v>
      </c>
      <c r="J24" s="181">
        <v>2652</v>
      </c>
      <c r="K24" s="128"/>
    </row>
    <row r="25" spans="1:11">
      <c r="A25" s="547" t="s">
        <v>77</v>
      </c>
      <c r="B25" s="548"/>
      <c r="C25" s="188">
        <v>18760</v>
      </c>
      <c r="D25" s="181">
        <v>3124</v>
      </c>
      <c r="E25" s="181">
        <v>3344</v>
      </c>
      <c r="F25" s="181">
        <v>1600</v>
      </c>
      <c r="G25" s="181">
        <v>3738</v>
      </c>
      <c r="H25" s="181">
        <v>2098</v>
      </c>
      <c r="I25" s="181">
        <v>2446</v>
      </c>
      <c r="J25" s="181">
        <v>2410</v>
      </c>
      <c r="K25" s="128"/>
    </row>
    <row r="26" spans="1:11">
      <c r="A26" s="547" t="s">
        <v>171</v>
      </c>
      <c r="B26" s="548"/>
      <c r="C26" s="188">
        <f>SUM(D26:J26)</f>
        <v>17822</v>
      </c>
      <c r="D26" s="181">
        <v>2844</v>
      </c>
      <c r="E26" s="181">
        <v>2176</v>
      </c>
      <c r="F26" s="181">
        <v>858</v>
      </c>
      <c r="G26" s="181">
        <v>3872</v>
      </c>
      <c r="H26" s="181">
        <v>2024</v>
      </c>
      <c r="I26" s="181">
        <v>2906</v>
      </c>
      <c r="J26" s="181">
        <v>3142</v>
      </c>
      <c r="K26" s="128"/>
    </row>
    <row r="27" spans="1:11">
      <c r="A27" s="547" t="s">
        <v>170</v>
      </c>
      <c r="B27" s="548"/>
      <c r="C27" s="188">
        <f>SUM(D27:J27)</f>
        <v>18982</v>
      </c>
      <c r="D27" s="181">
        <v>3492</v>
      </c>
      <c r="E27" s="181">
        <v>2742</v>
      </c>
      <c r="F27" s="181">
        <v>774</v>
      </c>
      <c r="G27" s="181">
        <v>3794</v>
      </c>
      <c r="H27" s="181">
        <v>1802</v>
      </c>
      <c r="I27" s="181">
        <v>2938</v>
      </c>
      <c r="J27" s="181">
        <v>3440</v>
      </c>
      <c r="K27" s="128"/>
    </row>
    <row r="28" spans="1:11">
      <c r="A28" s="547" t="s">
        <v>169</v>
      </c>
      <c r="B28" s="548"/>
      <c r="C28" s="188">
        <f>SUM(D28:J28)</f>
        <v>14744</v>
      </c>
      <c r="D28" s="181">
        <v>3062</v>
      </c>
      <c r="E28" s="181">
        <v>1382</v>
      </c>
      <c r="F28" s="181">
        <v>708</v>
      </c>
      <c r="G28" s="181">
        <v>1836</v>
      </c>
      <c r="H28" s="181">
        <v>864</v>
      </c>
      <c r="I28" s="181">
        <v>3452</v>
      </c>
      <c r="J28" s="181">
        <v>3440</v>
      </c>
      <c r="K28" s="128"/>
    </row>
    <row r="29" spans="1:11">
      <c r="A29" s="547" t="s">
        <v>168</v>
      </c>
      <c r="B29" s="548"/>
      <c r="C29" s="188">
        <f>SUM(D29:J29)</f>
        <v>10298</v>
      </c>
      <c r="D29" s="181">
        <v>2130</v>
      </c>
      <c r="E29" s="181">
        <v>1240</v>
      </c>
      <c r="F29" s="181">
        <v>976</v>
      </c>
      <c r="G29" s="181">
        <v>1720</v>
      </c>
      <c r="H29" s="181">
        <v>1294</v>
      </c>
      <c r="I29" s="181">
        <v>1218</v>
      </c>
      <c r="J29" s="181">
        <v>1720</v>
      </c>
      <c r="K29" s="128"/>
    </row>
    <row r="30" spans="1:11">
      <c r="A30" s="547" t="s">
        <v>309</v>
      </c>
      <c r="B30" s="548"/>
      <c r="C30" s="188">
        <f>SUM(D30:J30)</f>
        <v>12754</v>
      </c>
      <c r="D30" s="181">
        <v>2254</v>
      </c>
      <c r="E30" s="181">
        <v>1868</v>
      </c>
      <c r="F30" s="181">
        <v>1740</v>
      </c>
      <c r="G30" s="181">
        <v>1740</v>
      </c>
      <c r="H30" s="181">
        <v>1138</v>
      </c>
      <c r="I30" s="181">
        <v>920</v>
      </c>
      <c r="J30" s="181">
        <v>3094</v>
      </c>
      <c r="K30" s="128"/>
    </row>
    <row r="31" spans="1:11">
      <c r="A31" s="547" t="s">
        <v>308</v>
      </c>
      <c r="B31" s="548"/>
      <c r="C31" s="188">
        <v>15202</v>
      </c>
      <c r="D31" s="181">
        <v>1380</v>
      </c>
      <c r="E31" s="181">
        <v>1922</v>
      </c>
      <c r="F31" s="181">
        <v>2306</v>
      </c>
      <c r="G31" s="181">
        <v>1536</v>
      </c>
      <c r="H31" s="181">
        <v>1008</v>
      </c>
      <c r="I31" s="181">
        <v>3622</v>
      </c>
      <c r="J31" s="181">
        <v>3428</v>
      </c>
      <c r="K31" s="128"/>
    </row>
    <row r="32" spans="1:11">
      <c r="A32" s="206"/>
      <c r="B32" s="205" t="s">
        <v>80</v>
      </c>
      <c r="C32" s="188">
        <f>SUM(D32:J32)</f>
        <v>12398</v>
      </c>
      <c r="D32" s="181">
        <v>1718</v>
      </c>
      <c r="E32" s="181">
        <v>1268</v>
      </c>
      <c r="F32" s="181">
        <v>1502</v>
      </c>
      <c r="G32" s="181">
        <v>1592</v>
      </c>
      <c r="H32" s="181">
        <v>1014</v>
      </c>
      <c r="I32" s="181">
        <v>2210</v>
      </c>
      <c r="J32" s="181">
        <v>3094</v>
      </c>
      <c r="K32" s="128"/>
    </row>
    <row r="33" spans="1:11">
      <c r="A33" s="206"/>
      <c r="B33" s="207" t="s">
        <v>36</v>
      </c>
      <c r="C33" s="188">
        <f>SUM(D33:J33)</f>
        <v>11000</v>
      </c>
      <c r="D33" s="181">
        <v>2214</v>
      </c>
      <c r="E33" s="181">
        <v>1990</v>
      </c>
      <c r="F33" s="181">
        <v>894</v>
      </c>
      <c r="G33" s="181">
        <v>1502</v>
      </c>
      <c r="H33" s="181">
        <v>1058</v>
      </c>
      <c r="I33" s="181">
        <v>2140</v>
      </c>
      <c r="J33" s="181">
        <v>1202</v>
      </c>
      <c r="K33" s="128"/>
    </row>
    <row r="34" spans="1:11" s="1" customFormat="1">
      <c r="A34" s="128"/>
      <c r="B34" s="207" t="s">
        <v>37</v>
      </c>
      <c r="C34" s="188">
        <v>11066</v>
      </c>
      <c r="D34" s="181">
        <v>1988</v>
      </c>
      <c r="E34" s="181">
        <v>2140</v>
      </c>
      <c r="F34" s="181">
        <v>946</v>
      </c>
      <c r="G34" s="181">
        <v>1606</v>
      </c>
      <c r="H34" s="181">
        <v>1104</v>
      </c>
      <c r="I34" s="181">
        <v>2098</v>
      </c>
      <c r="J34" s="181">
        <v>1184</v>
      </c>
    </row>
    <row r="35" spans="1:11" s="1" customFormat="1">
      <c r="A35" s="128"/>
      <c r="B35" s="207" t="s">
        <v>38</v>
      </c>
      <c r="C35" s="188">
        <f>SUM(D35:J35)</f>
        <v>11472</v>
      </c>
      <c r="D35" s="181">
        <v>2628</v>
      </c>
      <c r="E35" s="181">
        <v>1370</v>
      </c>
      <c r="F35" s="181">
        <v>1128</v>
      </c>
      <c r="G35" s="181">
        <v>1880</v>
      </c>
      <c r="H35" s="181">
        <v>1122</v>
      </c>
      <c r="I35" s="181">
        <v>1572</v>
      </c>
      <c r="J35" s="181">
        <v>1772</v>
      </c>
    </row>
    <row r="36" spans="1:11" s="1" customFormat="1">
      <c r="A36" s="70"/>
      <c r="B36" s="207" t="s">
        <v>39</v>
      </c>
      <c r="C36" s="188">
        <f>SUM(D36:J36)</f>
        <v>18988</v>
      </c>
      <c r="D36" s="181">
        <v>3500</v>
      </c>
      <c r="E36" s="181">
        <v>2782</v>
      </c>
      <c r="F36" s="181">
        <v>2878</v>
      </c>
      <c r="G36" s="181">
        <v>2988</v>
      </c>
      <c r="H36" s="181">
        <v>1878</v>
      </c>
      <c r="I36" s="181">
        <v>2712</v>
      </c>
      <c r="J36" s="181">
        <v>2250</v>
      </c>
    </row>
    <row r="37" spans="1:11" s="1" customFormat="1">
      <c r="A37" s="70"/>
      <c r="B37" s="207" t="s">
        <v>40</v>
      </c>
      <c r="C37" s="181">
        <v>12046</v>
      </c>
      <c r="D37" s="181">
        <v>2773</v>
      </c>
      <c r="E37" s="181">
        <v>1762</v>
      </c>
      <c r="F37" s="181">
        <v>1720</v>
      </c>
      <c r="G37" s="181">
        <v>1645</v>
      </c>
      <c r="H37" s="181">
        <v>1187</v>
      </c>
      <c r="I37" s="181">
        <v>1706</v>
      </c>
      <c r="J37" s="181">
        <v>1253</v>
      </c>
    </row>
    <row r="38" spans="1:11" s="1" customFormat="1">
      <c r="A38" s="70"/>
      <c r="B38" s="207" t="s">
        <v>29</v>
      </c>
      <c r="C38" s="181">
        <v>12885</v>
      </c>
      <c r="D38" s="181">
        <v>3207</v>
      </c>
      <c r="E38" s="181">
        <v>1844</v>
      </c>
      <c r="F38" s="181">
        <v>1850</v>
      </c>
      <c r="G38" s="181">
        <v>1487</v>
      </c>
      <c r="H38" s="181">
        <v>1031</v>
      </c>
      <c r="I38" s="181">
        <v>1772</v>
      </c>
      <c r="J38" s="181">
        <v>1694</v>
      </c>
    </row>
    <row r="39" spans="1:11" s="1" customFormat="1">
      <c r="A39" s="70"/>
      <c r="B39" s="207" t="s">
        <v>149</v>
      </c>
      <c r="C39" s="181">
        <v>13451</v>
      </c>
      <c r="D39" s="181">
        <v>3182</v>
      </c>
      <c r="E39" s="181">
        <v>1975</v>
      </c>
      <c r="F39" s="181">
        <v>2654</v>
      </c>
      <c r="G39" s="181">
        <v>1606</v>
      </c>
      <c r="H39" s="181">
        <v>786</v>
      </c>
      <c r="I39" s="181">
        <v>1423</v>
      </c>
      <c r="J39" s="181">
        <v>1825</v>
      </c>
    </row>
    <row r="40" spans="1:11" s="1" customFormat="1">
      <c r="A40" s="70"/>
      <c r="B40" s="207" t="s">
        <v>150</v>
      </c>
      <c r="C40" s="181">
        <v>13860</v>
      </c>
      <c r="D40" s="181">
        <v>3060</v>
      </c>
      <c r="E40" s="181">
        <v>2236</v>
      </c>
      <c r="F40" s="181">
        <v>1548</v>
      </c>
      <c r="G40" s="181">
        <v>1512</v>
      </c>
      <c r="H40" s="181">
        <v>1026</v>
      </c>
      <c r="I40" s="181">
        <v>1894</v>
      </c>
      <c r="J40" s="181">
        <v>2584</v>
      </c>
    </row>
    <row r="41" spans="1:11" ht="18" thickBot="1">
      <c r="A41" s="132"/>
      <c r="B41" s="218" t="s">
        <v>154</v>
      </c>
      <c r="C41" s="185">
        <v>14658</v>
      </c>
      <c r="D41" s="185">
        <v>3430</v>
      </c>
      <c r="E41" s="185">
        <v>2258</v>
      </c>
      <c r="F41" s="185">
        <v>1642</v>
      </c>
      <c r="G41" s="185">
        <v>1864</v>
      </c>
      <c r="H41" s="185">
        <v>1050</v>
      </c>
      <c r="I41" s="185">
        <v>1832</v>
      </c>
      <c r="J41" s="185">
        <v>2582</v>
      </c>
      <c r="K41" s="144"/>
    </row>
    <row r="42" spans="1:11" s="1" customFormat="1" ht="18" thickBot="1">
      <c r="A42" s="204"/>
      <c r="B42" s="203" t="s">
        <v>197</v>
      </c>
      <c r="C42" s="202">
        <v>14578</v>
      </c>
      <c r="D42" s="202">
        <v>3129</v>
      </c>
      <c r="E42" s="202">
        <v>2065</v>
      </c>
      <c r="F42" s="202">
        <v>1614</v>
      </c>
      <c r="G42" s="202">
        <v>2362</v>
      </c>
      <c r="H42" s="202">
        <v>968</v>
      </c>
      <c r="I42" s="202">
        <v>1798</v>
      </c>
      <c r="J42" s="202">
        <v>2642</v>
      </c>
      <c r="K42" s="201"/>
    </row>
    <row r="43" spans="1:11" ht="19.5" customHeight="1">
      <c r="A43" s="128"/>
      <c r="B43" s="128"/>
      <c r="C43" s="137"/>
      <c r="D43" s="137"/>
      <c r="E43" s="137"/>
      <c r="F43" s="137"/>
      <c r="G43" s="137"/>
      <c r="H43" s="300"/>
      <c r="I43" s="300"/>
      <c r="J43" s="300"/>
      <c r="K43" s="128"/>
    </row>
    <row r="44" spans="1:11" ht="22.5" customHeight="1">
      <c r="A44" s="220" t="s">
        <v>307</v>
      </c>
      <c r="B44" s="220"/>
      <c r="C44" s="220"/>
      <c r="D44" s="220"/>
      <c r="E44" s="220"/>
      <c r="F44" s="220"/>
      <c r="G44" s="220"/>
      <c r="H44" s="220"/>
      <c r="I44" s="220"/>
      <c r="J44" s="220"/>
      <c r="K44" s="220"/>
    </row>
    <row r="45" spans="1:11" ht="18" thickBot="1">
      <c r="A45" s="132"/>
      <c r="B45" s="132"/>
      <c r="C45" s="132"/>
      <c r="D45" s="132"/>
      <c r="E45" s="132"/>
      <c r="F45" s="132"/>
      <c r="G45" s="132"/>
      <c r="H45" s="132"/>
      <c r="I45" s="128"/>
      <c r="J45" s="128"/>
      <c r="K45" s="169" t="s">
        <v>195</v>
      </c>
    </row>
    <row r="46" spans="1:11">
      <c r="A46" s="295"/>
      <c r="B46" s="296"/>
      <c r="C46" s="492" t="s">
        <v>3</v>
      </c>
      <c r="D46" s="493"/>
      <c r="E46" s="494"/>
      <c r="F46" s="492" t="s">
        <v>167</v>
      </c>
      <c r="G46" s="493"/>
      <c r="H46" s="494"/>
      <c r="I46" s="492" t="s">
        <v>166</v>
      </c>
      <c r="J46" s="493"/>
      <c r="K46" s="493"/>
    </row>
    <row r="47" spans="1:11">
      <c r="A47" s="297"/>
      <c r="B47" s="298"/>
      <c r="C47" s="200" t="s">
        <v>165</v>
      </c>
      <c r="D47" s="200" t="s">
        <v>163</v>
      </c>
      <c r="E47" s="200" t="s">
        <v>162</v>
      </c>
      <c r="F47" s="200" t="s">
        <v>165</v>
      </c>
      <c r="G47" s="200" t="s">
        <v>163</v>
      </c>
      <c r="H47" s="200" t="s">
        <v>162</v>
      </c>
      <c r="I47" s="200" t="s">
        <v>165</v>
      </c>
      <c r="J47" s="200" t="s">
        <v>163</v>
      </c>
      <c r="K47" s="200" t="s">
        <v>162</v>
      </c>
    </row>
    <row r="48" spans="1:11" s="1" customFormat="1">
      <c r="A48" s="558" t="s">
        <v>3</v>
      </c>
      <c r="B48" s="559"/>
      <c r="C48" s="46">
        <f>F48+I48</f>
        <v>14578</v>
      </c>
      <c r="D48" s="47">
        <f>G48+J48</f>
        <v>0</v>
      </c>
      <c r="E48" s="47">
        <f>H48+K48</f>
        <v>14578</v>
      </c>
      <c r="F48" s="47">
        <f>G48+H48</f>
        <v>7290</v>
      </c>
      <c r="G48" s="47">
        <f>SUM(G50:G56)</f>
        <v>0</v>
      </c>
      <c r="H48" s="47">
        <f>SUM(H50:H56)</f>
        <v>7290</v>
      </c>
      <c r="I48" s="47">
        <f>J48+K48</f>
        <v>7288</v>
      </c>
      <c r="J48" s="47">
        <f>SUM(J50:J56)</f>
        <v>0</v>
      </c>
      <c r="K48" s="47">
        <f>SUM(K50:K56)</f>
        <v>7288</v>
      </c>
    </row>
    <row r="49" spans="1:11">
      <c r="A49" s="556" t="s">
        <v>13</v>
      </c>
      <c r="B49" s="557"/>
      <c r="C49" s="199">
        <f>C48/C48*100</f>
        <v>100</v>
      </c>
      <c r="D49" s="50"/>
      <c r="E49" s="90"/>
      <c r="F49" s="90">
        <f>F48/C48*100</f>
        <v>50.006859651529702</v>
      </c>
      <c r="G49" s="90"/>
      <c r="H49" s="90"/>
      <c r="I49" s="90">
        <f>I48/C48*100</f>
        <v>49.993140348470298</v>
      </c>
      <c r="J49" s="90"/>
      <c r="K49" s="90"/>
    </row>
    <row r="50" spans="1:11">
      <c r="A50" s="556" t="s">
        <v>14</v>
      </c>
      <c r="B50" s="557"/>
      <c r="C50" s="49">
        <f t="shared" ref="C50:C56" si="1">F50+I50</f>
        <v>3129</v>
      </c>
      <c r="D50" s="50">
        <f t="shared" ref="D50:D56" si="2">+G50+J50</f>
        <v>0</v>
      </c>
      <c r="E50" s="50">
        <f t="shared" ref="E50:E56" si="3">H50+K50</f>
        <v>3129</v>
      </c>
      <c r="F50" s="50">
        <f t="shared" ref="F50:F56" si="4">SUM(G50:H50)</f>
        <v>1565</v>
      </c>
      <c r="G50" s="181">
        <v>0</v>
      </c>
      <c r="H50" s="50">
        <v>1565</v>
      </c>
      <c r="I50" s="50">
        <f t="shared" ref="I50:I56" si="5">SUM(J50:K50)</f>
        <v>1564</v>
      </c>
      <c r="J50" s="181">
        <v>0</v>
      </c>
      <c r="K50" s="50">
        <v>1564</v>
      </c>
    </row>
    <row r="51" spans="1:11">
      <c r="A51" s="556" t="s">
        <v>15</v>
      </c>
      <c r="B51" s="557"/>
      <c r="C51" s="49">
        <f t="shared" si="1"/>
        <v>2065</v>
      </c>
      <c r="D51" s="50">
        <f t="shared" si="2"/>
        <v>0</v>
      </c>
      <c r="E51" s="50">
        <f t="shared" si="3"/>
        <v>2065</v>
      </c>
      <c r="F51" s="50">
        <f t="shared" si="4"/>
        <v>1033</v>
      </c>
      <c r="G51" s="181">
        <v>0</v>
      </c>
      <c r="H51" s="50">
        <v>1033</v>
      </c>
      <c r="I51" s="50">
        <f t="shared" si="5"/>
        <v>1032</v>
      </c>
      <c r="J51" s="181">
        <v>0</v>
      </c>
      <c r="K51" s="50">
        <v>1032</v>
      </c>
    </row>
    <row r="52" spans="1:11">
      <c r="A52" s="556" t="s">
        <v>16</v>
      </c>
      <c r="B52" s="557"/>
      <c r="C52" s="49">
        <f t="shared" si="1"/>
        <v>1614</v>
      </c>
      <c r="D52" s="50">
        <f t="shared" si="2"/>
        <v>0</v>
      </c>
      <c r="E52" s="50">
        <f t="shared" si="3"/>
        <v>1614</v>
      </c>
      <c r="F52" s="50">
        <f t="shared" si="4"/>
        <v>807</v>
      </c>
      <c r="G52" s="181">
        <v>0</v>
      </c>
      <c r="H52" s="50">
        <v>807</v>
      </c>
      <c r="I52" s="50">
        <f t="shared" si="5"/>
        <v>807</v>
      </c>
      <c r="J52" s="181">
        <v>0</v>
      </c>
      <c r="K52" s="50">
        <v>807</v>
      </c>
    </row>
    <row r="53" spans="1:11">
      <c r="A53" s="556" t="s">
        <v>17</v>
      </c>
      <c r="B53" s="557"/>
      <c r="C53" s="49">
        <f t="shared" si="1"/>
        <v>2362</v>
      </c>
      <c r="D53" s="50">
        <f t="shared" si="2"/>
        <v>0</v>
      </c>
      <c r="E53" s="50">
        <f t="shared" si="3"/>
        <v>2362</v>
      </c>
      <c r="F53" s="50">
        <f t="shared" si="4"/>
        <v>1181</v>
      </c>
      <c r="G53" s="181">
        <v>0</v>
      </c>
      <c r="H53" s="50">
        <v>1181</v>
      </c>
      <c r="I53" s="50">
        <f t="shared" si="5"/>
        <v>1181</v>
      </c>
      <c r="J53" s="181">
        <v>0</v>
      </c>
      <c r="K53" s="50">
        <v>1181</v>
      </c>
    </row>
    <row r="54" spans="1:11">
      <c r="A54" s="556" t="s">
        <v>18</v>
      </c>
      <c r="B54" s="557"/>
      <c r="C54" s="49">
        <f t="shared" si="1"/>
        <v>968</v>
      </c>
      <c r="D54" s="50">
        <f t="shared" si="2"/>
        <v>0</v>
      </c>
      <c r="E54" s="50">
        <f t="shared" si="3"/>
        <v>968</v>
      </c>
      <c r="F54" s="50">
        <f t="shared" si="4"/>
        <v>484</v>
      </c>
      <c r="G54" s="181">
        <v>0</v>
      </c>
      <c r="H54" s="50">
        <v>484</v>
      </c>
      <c r="I54" s="50">
        <f t="shared" si="5"/>
        <v>484</v>
      </c>
      <c r="J54" s="181">
        <v>0</v>
      </c>
      <c r="K54" s="50">
        <v>484</v>
      </c>
    </row>
    <row r="55" spans="1:11">
      <c r="A55" s="556" t="s">
        <v>19</v>
      </c>
      <c r="B55" s="557"/>
      <c r="C55" s="49">
        <f t="shared" si="1"/>
        <v>1798</v>
      </c>
      <c r="D55" s="50">
        <f t="shared" si="2"/>
        <v>0</v>
      </c>
      <c r="E55" s="50">
        <f t="shared" si="3"/>
        <v>1798</v>
      </c>
      <c r="F55" s="50">
        <f t="shared" si="4"/>
        <v>899</v>
      </c>
      <c r="G55" s="181">
        <v>0</v>
      </c>
      <c r="H55" s="50">
        <v>899</v>
      </c>
      <c r="I55" s="50">
        <f t="shared" si="5"/>
        <v>899</v>
      </c>
      <c r="J55" s="181">
        <v>0</v>
      </c>
      <c r="K55" s="50">
        <v>899</v>
      </c>
    </row>
    <row r="56" spans="1:11" ht="18" thickBot="1">
      <c r="A56" s="556" t="s">
        <v>20</v>
      </c>
      <c r="B56" s="557"/>
      <c r="C56" s="49">
        <f t="shared" si="1"/>
        <v>2642</v>
      </c>
      <c r="D56" s="50">
        <f t="shared" si="2"/>
        <v>0</v>
      </c>
      <c r="E56" s="50">
        <f t="shared" si="3"/>
        <v>2642</v>
      </c>
      <c r="F56" s="50">
        <f t="shared" si="4"/>
        <v>1321</v>
      </c>
      <c r="G56" s="181">
        <v>0</v>
      </c>
      <c r="H56" s="50">
        <v>1321</v>
      </c>
      <c r="I56" s="50">
        <f t="shared" si="5"/>
        <v>1321</v>
      </c>
      <c r="J56" s="181">
        <v>0</v>
      </c>
      <c r="K56" s="50">
        <v>1321</v>
      </c>
    </row>
    <row r="57" spans="1:11" ht="12.75" customHeight="1">
      <c r="A57" s="129"/>
      <c r="B57" s="129"/>
      <c r="C57" s="129"/>
      <c r="D57" s="131"/>
      <c r="E57" s="131"/>
      <c r="F57" s="131"/>
      <c r="G57" s="131"/>
      <c r="H57" s="131"/>
      <c r="I57" s="131"/>
      <c r="J57" s="260"/>
      <c r="K57" s="260"/>
    </row>
    <row r="58" spans="1:11" ht="22.5" customHeight="1">
      <c r="A58" s="220" t="s">
        <v>306</v>
      </c>
      <c r="B58" s="220"/>
      <c r="C58" s="220"/>
      <c r="D58" s="220"/>
      <c r="E58" s="220"/>
      <c r="F58" s="220"/>
      <c r="G58" s="220"/>
      <c r="H58" s="220"/>
      <c r="I58" s="220"/>
      <c r="J58" s="220"/>
      <c r="K58" s="220"/>
    </row>
    <row r="59" spans="1:11" ht="14.25" customHeight="1" thickBot="1">
      <c r="A59" s="128"/>
      <c r="B59" s="128"/>
      <c r="C59" s="132"/>
      <c r="D59" s="132"/>
      <c r="E59" s="132"/>
      <c r="F59" s="132"/>
      <c r="G59" s="132"/>
      <c r="H59" s="132"/>
      <c r="I59" s="132"/>
      <c r="J59" s="259" t="s">
        <v>195</v>
      </c>
      <c r="K59" s="259"/>
    </row>
    <row r="60" spans="1:11">
      <c r="A60" s="129"/>
      <c r="B60" s="129"/>
      <c r="C60" s="198"/>
      <c r="D60" s="562" t="s">
        <v>73</v>
      </c>
      <c r="E60" s="563"/>
      <c r="F60" s="492" t="s">
        <v>164</v>
      </c>
      <c r="G60" s="493"/>
      <c r="H60" s="493"/>
      <c r="I60" s="493"/>
      <c r="J60" s="493"/>
      <c r="K60" s="493"/>
    </row>
    <row r="61" spans="1:11">
      <c r="A61" s="197"/>
      <c r="B61" s="197"/>
      <c r="C61" s="196"/>
      <c r="D61" s="564"/>
      <c r="E61" s="565"/>
      <c r="F61" s="566" t="s">
        <v>3</v>
      </c>
      <c r="G61" s="567"/>
      <c r="H61" s="566" t="s">
        <v>163</v>
      </c>
      <c r="I61" s="567"/>
      <c r="J61" s="566" t="s">
        <v>162</v>
      </c>
      <c r="K61" s="568"/>
    </row>
    <row r="62" spans="1:11" s="1" customFormat="1">
      <c r="A62" s="554" t="s">
        <v>3</v>
      </c>
      <c r="B62" s="554"/>
      <c r="C62" s="555"/>
      <c r="D62" s="569">
        <f>SUM(D63:D69)</f>
        <v>303</v>
      </c>
      <c r="E62" s="570"/>
      <c r="F62" s="231">
        <f>SUM(F63:G69)</f>
        <v>15258</v>
      </c>
      <c r="G62" s="231"/>
      <c r="H62" s="231">
        <f>SUM(H63:I69)</f>
        <v>0</v>
      </c>
      <c r="I62" s="231"/>
      <c r="J62" s="231">
        <f>SUM(J63:K69)</f>
        <v>15258</v>
      </c>
      <c r="K62" s="231"/>
    </row>
    <row r="63" spans="1:11">
      <c r="A63" s="556" t="s">
        <v>14</v>
      </c>
      <c r="B63" s="556"/>
      <c r="C63" s="557"/>
      <c r="D63" s="418">
        <v>45</v>
      </c>
      <c r="E63" s="417"/>
      <c r="F63" s="222">
        <f t="shared" ref="F63:F69" si="6">SUM(H63:K63)</f>
        <v>3113</v>
      </c>
      <c r="G63" s="222"/>
      <c r="H63" s="222">
        <v>0</v>
      </c>
      <c r="I63" s="222"/>
      <c r="J63" s="222">
        <v>3113</v>
      </c>
      <c r="K63" s="222"/>
    </row>
    <row r="64" spans="1:11">
      <c r="A64" s="556" t="s">
        <v>15</v>
      </c>
      <c r="B64" s="556"/>
      <c r="C64" s="557"/>
      <c r="D64" s="418">
        <v>45</v>
      </c>
      <c r="E64" s="417"/>
      <c r="F64" s="222">
        <f t="shared" si="6"/>
        <v>2466</v>
      </c>
      <c r="G64" s="222"/>
      <c r="H64" s="222">
        <v>0</v>
      </c>
      <c r="I64" s="222"/>
      <c r="J64" s="222">
        <v>2466</v>
      </c>
      <c r="K64" s="222"/>
    </row>
    <row r="65" spans="1:11">
      <c r="A65" s="556" t="s">
        <v>16</v>
      </c>
      <c r="B65" s="556"/>
      <c r="C65" s="557"/>
      <c r="D65" s="418">
        <v>34</v>
      </c>
      <c r="E65" s="417"/>
      <c r="F65" s="222">
        <f t="shared" si="6"/>
        <v>1737</v>
      </c>
      <c r="G65" s="222"/>
      <c r="H65" s="222">
        <v>0</v>
      </c>
      <c r="I65" s="222"/>
      <c r="J65" s="222">
        <v>1737</v>
      </c>
      <c r="K65" s="222"/>
    </row>
    <row r="66" spans="1:11">
      <c r="A66" s="556" t="s">
        <v>17</v>
      </c>
      <c r="B66" s="556"/>
      <c r="C66" s="557"/>
      <c r="D66" s="418">
        <v>45</v>
      </c>
      <c r="E66" s="417"/>
      <c r="F66" s="222">
        <f t="shared" si="6"/>
        <v>2510</v>
      </c>
      <c r="G66" s="222"/>
      <c r="H66" s="222">
        <v>0</v>
      </c>
      <c r="I66" s="222"/>
      <c r="J66" s="222">
        <v>2510</v>
      </c>
      <c r="K66" s="222"/>
    </row>
    <row r="67" spans="1:11">
      <c r="A67" s="556" t="s">
        <v>18</v>
      </c>
      <c r="B67" s="556"/>
      <c r="C67" s="557"/>
      <c r="D67" s="418">
        <v>34</v>
      </c>
      <c r="E67" s="417"/>
      <c r="F67" s="222">
        <f t="shared" si="6"/>
        <v>1110</v>
      </c>
      <c r="G67" s="222"/>
      <c r="H67" s="222">
        <v>0</v>
      </c>
      <c r="I67" s="222"/>
      <c r="J67" s="222">
        <v>1110</v>
      </c>
      <c r="K67" s="222"/>
    </row>
    <row r="68" spans="1:11">
      <c r="A68" s="556" t="s">
        <v>19</v>
      </c>
      <c r="B68" s="556"/>
      <c r="C68" s="557"/>
      <c r="D68" s="418">
        <v>57</v>
      </c>
      <c r="E68" s="417"/>
      <c r="F68" s="222">
        <f t="shared" si="6"/>
        <v>2114</v>
      </c>
      <c r="G68" s="222"/>
      <c r="H68" s="222">
        <v>0</v>
      </c>
      <c r="I68" s="222"/>
      <c r="J68" s="222">
        <v>2114</v>
      </c>
      <c r="K68" s="222"/>
    </row>
    <row r="69" spans="1:11" ht="18" thickBot="1">
      <c r="A69" s="560" t="s">
        <v>20</v>
      </c>
      <c r="B69" s="560"/>
      <c r="C69" s="561"/>
      <c r="D69" s="475">
        <v>43</v>
      </c>
      <c r="E69" s="423"/>
      <c r="F69" s="236">
        <f t="shared" si="6"/>
        <v>2208</v>
      </c>
      <c r="G69" s="236"/>
      <c r="H69" s="236">
        <v>0</v>
      </c>
      <c r="I69" s="236"/>
      <c r="J69" s="236">
        <v>2208</v>
      </c>
      <c r="K69" s="236"/>
    </row>
    <row r="70" spans="1:11">
      <c r="A70" s="129"/>
      <c r="B70" s="129"/>
      <c r="C70" s="129"/>
      <c r="D70" s="129"/>
      <c r="E70" s="129"/>
      <c r="F70" s="131"/>
      <c r="G70" s="129"/>
      <c r="H70" s="131"/>
      <c r="I70" s="129"/>
      <c r="J70" s="300" t="s">
        <v>28</v>
      </c>
      <c r="K70" s="300"/>
    </row>
    <row r="71" spans="1:11">
      <c r="A71" s="128"/>
      <c r="B71" s="137"/>
      <c r="C71" s="137"/>
      <c r="D71" s="137"/>
      <c r="E71" s="137"/>
      <c r="F71" s="128"/>
      <c r="G71" s="128"/>
      <c r="H71" s="128"/>
      <c r="I71" s="128"/>
    </row>
    <row r="72" spans="1:11">
      <c r="A72" s="128"/>
      <c r="B72" s="128"/>
      <c r="C72" s="128"/>
      <c r="D72" s="128"/>
      <c r="E72" s="128"/>
      <c r="F72" s="128"/>
      <c r="G72" s="128"/>
      <c r="H72" s="128"/>
      <c r="I72" s="128"/>
      <c r="J72" s="128"/>
      <c r="K72" s="128"/>
    </row>
    <row r="73" spans="1:11">
      <c r="A73" s="128"/>
      <c r="B73" s="128"/>
      <c r="C73" s="128"/>
      <c r="D73" s="128"/>
      <c r="E73" s="128"/>
      <c r="F73" s="128"/>
      <c r="G73" s="128"/>
      <c r="H73" s="128"/>
      <c r="I73" s="128"/>
      <c r="J73" s="128"/>
      <c r="K73" s="128"/>
    </row>
    <row r="74" spans="1:11">
      <c r="A74" s="128"/>
      <c r="B74" s="128"/>
      <c r="C74" s="128"/>
      <c r="D74" s="128"/>
      <c r="E74" s="128"/>
      <c r="F74" s="128"/>
      <c r="G74" s="128"/>
      <c r="H74" s="128"/>
      <c r="I74" s="128"/>
      <c r="J74" s="128"/>
      <c r="K74" s="128"/>
    </row>
  </sheetData>
  <mergeCells count="94">
    <mergeCell ref="J70:K70"/>
    <mergeCell ref="H67:I67"/>
    <mergeCell ref="H68:I68"/>
    <mergeCell ref="H69:I69"/>
    <mergeCell ref="J69:K69"/>
    <mergeCell ref="J59:K59"/>
    <mergeCell ref="D60:E61"/>
    <mergeCell ref="J62:K62"/>
    <mergeCell ref="J63:K63"/>
    <mergeCell ref="J64:K64"/>
    <mergeCell ref="H63:I63"/>
    <mergeCell ref="H64:I64"/>
    <mergeCell ref="F61:G61"/>
    <mergeCell ref="F60:K60"/>
    <mergeCell ref="H61:I61"/>
    <mergeCell ref="J61:K61"/>
    <mergeCell ref="H62:I62"/>
    <mergeCell ref="D62:E62"/>
    <mergeCell ref="D63:E63"/>
    <mergeCell ref="J65:K65"/>
    <mergeCell ref="J66:K66"/>
    <mergeCell ref="J67:K67"/>
    <mergeCell ref="J68:K68"/>
    <mergeCell ref="F66:G66"/>
    <mergeCell ref="H65:I65"/>
    <mergeCell ref="F65:G65"/>
    <mergeCell ref="H66:I66"/>
    <mergeCell ref="F62:G62"/>
    <mergeCell ref="F63:G63"/>
    <mergeCell ref="F64:G64"/>
    <mergeCell ref="F67:G67"/>
    <mergeCell ref="F68:G68"/>
    <mergeCell ref="F69:G69"/>
    <mergeCell ref="A63:C63"/>
    <mergeCell ref="A64:C64"/>
    <mergeCell ref="A65:C65"/>
    <mergeCell ref="A66:C66"/>
    <mergeCell ref="A67:C67"/>
    <mergeCell ref="A68:C68"/>
    <mergeCell ref="A69:C69"/>
    <mergeCell ref="D66:E66"/>
    <mergeCell ref="D67:E67"/>
    <mergeCell ref="D68:E68"/>
    <mergeCell ref="D69:E69"/>
    <mergeCell ref="D64:E64"/>
    <mergeCell ref="D65:E65"/>
    <mergeCell ref="I46:K46"/>
    <mergeCell ref="J57:K57"/>
    <mergeCell ref="A58:K58"/>
    <mergeCell ref="A62:C62"/>
    <mergeCell ref="A56:B56"/>
    <mergeCell ref="A46:B47"/>
    <mergeCell ref="C46:E46"/>
    <mergeCell ref="F46:H46"/>
    <mergeCell ref="A52:B52"/>
    <mergeCell ref="A53:B53"/>
    <mergeCell ref="A54:B54"/>
    <mergeCell ref="A55:B55"/>
    <mergeCell ref="A48:B48"/>
    <mergeCell ref="A49:B49"/>
    <mergeCell ref="A50:B50"/>
    <mergeCell ref="A51:B51"/>
    <mergeCell ref="A44:K44"/>
    <mergeCell ref="B3:K3"/>
    <mergeCell ref="H43:J43"/>
    <mergeCell ref="H5:J5"/>
    <mergeCell ref="A8:B8"/>
    <mergeCell ref="A9:B9"/>
    <mergeCell ref="A10:B10"/>
    <mergeCell ref="A11:B11"/>
    <mergeCell ref="A12:B12"/>
    <mergeCell ref="A13:B13"/>
    <mergeCell ref="A14:B14"/>
    <mergeCell ref="A15:B15"/>
    <mergeCell ref="A31:B31"/>
    <mergeCell ref="A28:B28"/>
    <mergeCell ref="A29:B29"/>
    <mergeCell ref="A24:B24"/>
    <mergeCell ref="A25:B25"/>
    <mergeCell ref="A26:B26"/>
    <mergeCell ref="A27:B27"/>
    <mergeCell ref="A30:B30"/>
    <mergeCell ref="A1:J1"/>
    <mergeCell ref="A4:I4"/>
    <mergeCell ref="A6:B6"/>
    <mergeCell ref="A7:B7"/>
    <mergeCell ref="A23:B23"/>
    <mergeCell ref="A16:B16"/>
    <mergeCell ref="A17:B17"/>
    <mergeCell ref="A18:B18"/>
    <mergeCell ref="A19:B19"/>
    <mergeCell ref="A20:B20"/>
    <mergeCell ref="A21:B21"/>
    <mergeCell ref="A22:B22"/>
  </mergeCells>
  <phoneticPr fontId="2"/>
  <printOptions horizontalCentered="1" verticalCentered="1"/>
  <pageMargins left="0.39370078740157483" right="0.39370078740157483" top="0.59055118110236227" bottom="0.39370078740157483" header="0.51181102362204722" footer="0.39370078740157483"/>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109</vt:lpstr>
      <vt:lpstr>110</vt:lpstr>
      <vt:lpstr>111</vt:lpstr>
      <vt:lpstr>112</vt:lpstr>
      <vt:lpstr>113</vt:lpstr>
      <vt:lpstr>114</vt:lpstr>
      <vt:lpstr>115</vt:lpstr>
      <vt:lpstr>116</vt:lpstr>
      <vt:lpstr>117</vt:lpstr>
      <vt:lpstr>'111'!Print_Area</vt:lpstr>
      <vt:lpstr>'113'!Print_Area</vt:lpstr>
      <vt:lpstr>'114'!Print_Area</vt:lpstr>
      <vt:lpstr>'115'!Print_Area</vt:lpstr>
      <vt:lpstr>'116'!Print_Area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保福_地域医療課　臨時職員</dc:creator>
  <cp:lastModifiedBy>FINE_User</cp:lastModifiedBy>
  <cp:lastPrinted>2018-04-10T05:22:33Z</cp:lastPrinted>
  <dcterms:created xsi:type="dcterms:W3CDTF">2004-04-03T09:50:08Z</dcterms:created>
  <dcterms:modified xsi:type="dcterms:W3CDTF">2018-04-10T05:22:47Z</dcterms:modified>
</cp:coreProperties>
</file>