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630" windowWidth="19230" windowHeight="6690" activeTab="1"/>
  </bookViews>
  <sheets>
    <sheet name="53" sheetId="9" r:id="rId1"/>
    <sheet name="54" sheetId="10" r:id="rId2"/>
  </sheets>
  <definedNames>
    <definedName name="_xlnm.Print_Area" localSheetId="0">'53'!$A$1:$P$52</definedName>
    <definedName name="_xlnm.Print_Area" localSheetId="1">'54'!$A$1:$X$59</definedName>
  </definedNames>
  <calcPr calcId="145621" iterate="1" iterateCount="0"/>
</workbook>
</file>

<file path=xl/calcChain.xml><?xml version="1.0" encoding="utf-8"?>
<calcChain xmlns="http://schemas.openxmlformats.org/spreadsheetml/2006/main">
  <c r="L40" i="9" l="1"/>
  <c r="B39" i="10" l="1"/>
  <c r="B40" i="10"/>
  <c r="B41" i="10"/>
  <c r="B42" i="10"/>
  <c r="B43" i="10"/>
  <c r="B44" i="10"/>
  <c r="C45" i="10"/>
  <c r="C37" i="10" s="1"/>
  <c r="G45" i="10"/>
  <c r="G37" i="10" s="1"/>
  <c r="K45" i="10"/>
  <c r="K37" i="10" s="1"/>
  <c r="O45" i="10"/>
  <c r="O37" i="10" s="1"/>
  <c r="S45" i="10"/>
  <c r="S37" i="10" s="1"/>
  <c r="B46" i="10"/>
  <c r="B47" i="10"/>
  <c r="B48" i="10"/>
  <c r="B49" i="10"/>
  <c r="B50" i="10"/>
  <c r="B51" i="10"/>
  <c r="B52" i="10"/>
  <c r="B53" i="10"/>
  <c r="C11" i="9"/>
  <c r="D11" i="9"/>
  <c r="C12" i="9"/>
  <c r="B12" i="9" s="1"/>
  <c r="D12" i="9"/>
  <c r="C13" i="9"/>
  <c r="B13" i="9" s="1"/>
  <c r="D13" i="9"/>
  <c r="C14" i="9"/>
  <c r="D14" i="9"/>
  <c r="C15" i="9"/>
  <c r="D15" i="9"/>
  <c r="C16" i="9"/>
  <c r="B16" i="9" s="1"/>
  <c r="D16" i="9"/>
  <c r="C17" i="9"/>
  <c r="D17" i="9"/>
  <c r="BZ35" i="9"/>
  <c r="CA35" i="9"/>
  <c r="CB35" i="9"/>
  <c r="CP35" i="9"/>
  <c r="CQ35" i="9"/>
  <c r="CI35" i="9" s="1"/>
  <c r="CR35" i="9"/>
  <c r="DF35" i="9"/>
  <c r="DG35" i="9"/>
  <c r="CY35" i="9" s="1"/>
  <c r="DH35" i="9"/>
  <c r="DV35" i="9"/>
  <c r="DP35" i="9" s="1"/>
  <c r="DW35" i="9"/>
  <c r="DO35" i="9" s="1"/>
  <c r="DN35" i="9" s="1"/>
  <c r="DX35" i="9"/>
  <c r="EL35" i="9"/>
  <c r="EM35" i="9"/>
  <c r="EE35" i="9" s="1"/>
  <c r="EN35" i="9"/>
  <c r="FB35" i="9"/>
  <c r="FC35" i="9"/>
  <c r="EU35" i="9" s="1"/>
  <c r="FD35" i="9"/>
  <c r="FK35" i="9"/>
  <c r="FJ35" i="9" s="1"/>
  <c r="FR35" i="9"/>
  <c r="FS35" i="9"/>
  <c r="FT35" i="9"/>
  <c r="FL35" i="9" s="1"/>
  <c r="GA35" i="9"/>
  <c r="GH35" i="9"/>
  <c r="GB35" i="9" s="1"/>
  <c r="GI35" i="9"/>
  <c r="GJ35" i="9"/>
  <c r="GX35" i="9"/>
  <c r="GY35" i="9"/>
  <c r="GQ35" i="9" s="1"/>
  <c r="GZ35" i="9"/>
  <c r="HN35" i="9"/>
  <c r="HH35" i="9" s="1"/>
  <c r="HO35" i="9"/>
  <c r="HG35" i="9" s="1"/>
  <c r="HP35" i="9"/>
  <c r="HW35" i="9"/>
  <c r="ID35" i="9"/>
  <c r="IE35" i="9"/>
  <c r="IF35" i="9"/>
  <c r="I40" i="9"/>
  <c r="J40" i="9"/>
  <c r="D40" i="9" s="1"/>
  <c r="K40" i="9"/>
  <c r="C42" i="9"/>
  <c r="D42" i="9"/>
  <c r="C43" i="9"/>
  <c r="B43" i="9" s="1"/>
  <c r="D43" i="9"/>
  <c r="C44" i="9"/>
  <c r="B44" i="9" s="1"/>
  <c r="D44" i="9"/>
  <c r="D45" i="9"/>
  <c r="B45" i="9" s="1"/>
  <c r="C46" i="9"/>
  <c r="D46" i="9"/>
  <c r="B47" i="9"/>
  <c r="C47" i="9"/>
  <c r="D47" i="9"/>
  <c r="C48" i="9"/>
  <c r="D48" i="9"/>
  <c r="C49" i="9"/>
  <c r="D49" i="9"/>
  <c r="B45" i="10" l="1"/>
  <c r="B37" i="10" s="1"/>
  <c r="FZ35" i="9"/>
  <c r="GM35" i="9" s="1"/>
  <c r="GP35" i="9"/>
  <c r="HC35" i="9" s="1"/>
  <c r="FW35" i="9"/>
  <c r="B48" i="9"/>
  <c r="B11" i="9"/>
  <c r="B46" i="9"/>
  <c r="B42" i="9"/>
  <c r="HX35" i="9"/>
  <c r="EF35" i="9"/>
  <c r="CZ35" i="9"/>
  <c r="CJ35" i="9"/>
  <c r="B14" i="9"/>
  <c r="B49" i="9"/>
  <c r="C40" i="9"/>
  <c r="B40" i="9" s="1"/>
  <c r="HF35" i="9"/>
  <c r="GR35" i="9"/>
  <c r="EV35" i="9"/>
  <c r="ET35" i="9" s="1"/>
  <c r="FG35" i="9" s="1"/>
  <c r="B17" i="9"/>
  <c r="B15" i="9"/>
  <c r="CX35" i="9"/>
  <c r="DK35" i="9" s="1"/>
  <c r="HV35" i="9"/>
  <c r="II35" i="9" s="1"/>
  <c r="ED35" i="9"/>
  <c r="CH35" i="9"/>
  <c r="EQ35" i="9" l="1"/>
  <c r="EA35" i="9"/>
  <c r="CE35" i="9"/>
  <c r="CU35" i="9"/>
  <c r="HS35" i="9"/>
</calcChain>
</file>

<file path=xl/comments1.xml><?xml version="1.0" encoding="utf-8"?>
<comments xmlns="http://schemas.openxmlformats.org/spreadsheetml/2006/main">
  <authors>
    <author>012345</author>
  </authors>
  <commentList>
    <comment ref="AJ35" authorId="0">
      <text>
        <r>
          <rPr>
            <sz val="9"/>
            <color indexed="81"/>
            <rFont val="ＭＳ Ｐゴシック"/>
            <family val="3"/>
            <charset val="128"/>
          </rPr>
          <t>厚生労働省データベースｼｽﾃﾑ　衛生行政報告例より</t>
        </r>
      </text>
    </comment>
    <comment ref="AZ35" authorId="0">
      <text>
        <r>
          <rPr>
            <sz val="9"/>
            <color indexed="81"/>
            <rFont val="ＭＳ Ｐゴシック"/>
            <family val="3"/>
            <charset val="128"/>
          </rPr>
          <t>厚生労働省データベースｼｽﾃﾑ　衛生行政報告例より</t>
        </r>
      </text>
    </comment>
    <comment ref="BP35" authorId="0">
      <text>
        <r>
          <rPr>
            <sz val="9"/>
            <color indexed="81"/>
            <rFont val="ＭＳ Ｐゴシック"/>
            <family val="3"/>
            <charset val="128"/>
          </rPr>
          <t>厚生労働省データベースｼｽﾃﾑ　衛生行政報告例より</t>
        </r>
      </text>
    </comment>
    <comment ref="CF35" authorId="0">
      <text>
        <r>
          <rPr>
            <sz val="9"/>
            <color indexed="81"/>
            <rFont val="ＭＳ Ｐゴシック"/>
            <family val="3"/>
            <charset val="128"/>
          </rPr>
          <t>厚生労働省データベースｼｽﾃﾑ　衛生行政報告例より</t>
        </r>
      </text>
    </comment>
    <comment ref="CV35" authorId="0">
      <text>
        <r>
          <rPr>
            <sz val="9"/>
            <color indexed="81"/>
            <rFont val="ＭＳ Ｐゴシック"/>
            <family val="3"/>
            <charset val="128"/>
          </rPr>
          <t>厚生労働省データベースｼｽﾃﾑ　衛生行政報告例より</t>
        </r>
      </text>
    </comment>
    <comment ref="DL35" authorId="0">
      <text>
        <r>
          <rPr>
            <sz val="9"/>
            <color indexed="81"/>
            <rFont val="ＭＳ Ｐゴシック"/>
            <family val="3"/>
            <charset val="128"/>
          </rPr>
          <t>厚生労働省データベースｼｽﾃﾑ　衛生行政報告例より</t>
        </r>
      </text>
    </comment>
    <comment ref="EB35" authorId="0">
      <text>
        <r>
          <rPr>
            <sz val="9"/>
            <color indexed="81"/>
            <rFont val="ＭＳ Ｐゴシック"/>
            <family val="3"/>
            <charset val="128"/>
          </rPr>
          <t>厚生労働省データベースｼｽﾃﾑ　衛生行政報告例より</t>
        </r>
      </text>
    </comment>
    <comment ref="ER35" authorId="0">
      <text>
        <r>
          <rPr>
            <sz val="9"/>
            <color indexed="81"/>
            <rFont val="ＭＳ Ｐゴシック"/>
            <family val="3"/>
            <charset val="128"/>
          </rPr>
          <t>厚生労働省データベースｼｽﾃﾑ　衛生行政報告例より</t>
        </r>
      </text>
    </comment>
    <comment ref="FH35" authorId="0">
      <text>
        <r>
          <rPr>
            <sz val="9"/>
            <color indexed="81"/>
            <rFont val="ＭＳ Ｐゴシック"/>
            <family val="3"/>
            <charset val="128"/>
          </rPr>
          <t>厚生労働省データベースｼｽﾃﾑ　衛生行政報告例より</t>
        </r>
      </text>
    </comment>
    <comment ref="FX35" authorId="0">
      <text>
        <r>
          <rPr>
            <sz val="9"/>
            <color indexed="81"/>
            <rFont val="ＭＳ Ｐゴシック"/>
            <family val="3"/>
            <charset val="128"/>
          </rPr>
          <t>厚生労働省データベースｼｽﾃﾑ　衛生行政報告例より</t>
        </r>
      </text>
    </comment>
    <comment ref="GN35" authorId="0">
      <text>
        <r>
          <rPr>
            <sz val="9"/>
            <color indexed="81"/>
            <rFont val="ＭＳ Ｐゴシック"/>
            <family val="3"/>
            <charset val="128"/>
          </rPr>
          <t>厚生労働省データベースｼｽﾃﾑ　衛生行政報告例より</t>
        </r>
      </text>
    </comment>
    <comment ref="HD35" authorId="0">
      <text>
        <r>
          <rPr>
            <sz val="9"/>
            <color indexed="81"/>
            <rFont val="ＭＳ Ｐゴシック"/>
            <family val="3"/>
            <charset val="128"/>
          </rPr>
          <t>厚生労働省データベースｼｽﾃﾑ　衛生行政報告例より</t>
        </r>
      </text>
    </comment>
    <comment ref="HT35" authorId="0">
      <text>
        <r>
          <rPr>
            <sz val="9"/>
            <color indexed="81"/>
            <rFont val="ＭＳ Ｐゴシック"/>
            <family val="3"/>
            <charset val="128"/>
          </rPr>
          <t>厚生労働省データベースｼｽﾃﾑ　衛生行政報告例より</t>
        </r>
      </text>
    </comment>
    <comment ref="IJ35" authorId="0">
      <text>
        <r>
          <rPr>
            <sz val="9"/>
            <color indexed="81"/>
            <rFont val="ＭＳ Ｐゴシック"/>
            <family val="3"/>
            <charset val="128"/>
          </rPr>
          <t>厚生労働省データベースｼｽﾃﾑ　衛生行政報告例より</t>
        </r>
      </text>
    </comment>
  </commentList>
</comments>
</file>

<file path=xl/sharedStrings.xml><?xml version="1.0" encoding="utf-8"?>
<sst xmlns="http://schemas.openxmlformats.org/spreadsheetml/2006/main" count="412" uniqueCount="110">
  <si>
    <t>昭和35年</t>
  </si>
  <si>
    <t>12年</t>
  </si>
  <si>
    <t>　　13年</t>
  </si>
  <si>
    <t>20～24</t>
  </si>
  <si>
    <t>25～29</t>
  </si>
  <si>
    <t>30～34</t>
  </si>
  <si>
    <t>35～39</t>
  </si>
  <si>
    <t>40～44</t>
  </si>
  <si>
    <t>45～49</t>
  </si>
  <si>
    <t>不詳</t>
  </si>
  <si>
    <t>総数</t>
  </si>
  <si>
    <t>計</t>
  </si>
  <si>
    <t>男</t>
  </si>
  <si>
    <t>女</t>
  </si>
  <si>
    <t>当事者遺伝</t>
  </si>
  <si>
    <t>・</t>
  </si>
  <si>
    <t>近親遺伝</t>
  </si>
  <si>
    <t>医師の申請によるもの</t>
  </si>
  <si>
    <t>資料：地域医療課</t>
  </si>
  <si>
    <t>「衛生行政報告例」</t>
  </si>
  <si>
    <t>40年</t>
    <rPh sb="2" eb="3">
      <t>ネン</t>
    </rPh>
    <phoneticPr fontId="2"/>
  </si>
  <si>
    <t>45年</t>
    <rPh sb="2" eb="3">
      <t>ネン</t>
    </rPh>
    <phoneticPr fontId="2"/>
  </si>
  <si>
    <t>50年</t>
    <rPh sb="2" eb="3">
      <t>ネン</t>
    </rPh>
    <phoneticPr fontId="2"/>
  </si>
  <si>
    <t>55年</t>
    <rPh sb="2" eb="3">
      <t>ネン</t>
    </rPh>
    <phoneticPr fontId="2"/>
  </si>
  <si>
    <t>60年</t>
    <rPh sb="2" eb="3">
      <t>ネン</t>
    </rPh>
    <phoneticPr fontId="2"/>
  </si>
  <si>
    <t>2年</t>
    <rPh sb="1" eb="2">
      <t>ネン</t>
    </rPh>
    <phoneticPr fontId="2"/>
  </si>
  <si>
    <t>4年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</si>
  <si>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</si>
  <si>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</si>
  <si>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</si>
  <si>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</si>
  <si>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</si>
  <si>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</si>
  <si>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第３章　不妊手術、人工妊娠中絶統計</t>
    <rPh sb="0" eb="1">
      <t>ダイ</t>
    </rPh>
    <rPh sb="2" eb="3">
      <t>ショウ</t>
    </rPh>
    <rPh sb="4" eb="6">
      <t>フニン</t>
    </rPh>
    <rPh sb="6" eb="8">
      <t>シュジュツ</t>
    </rPh>
    <rPh sb="9" eb="11">
      <t>ジンコウ</t>
    </rPh>
    <rPh sb="11" eb="13">
      <t>ニンシン</t>
    </rPh>
    <rPh sb="13" eb="15">
      <t>チュウゼツ</t>
    </rPh>
    <rPh sb="15" eb="17">
      <t>トウケイ</t>
    </rPh>
    <phoneticPr fontId="2"/>
  </si>
  <si>
    <t>14年度</t>
    <rPh sb="3" eb="4">
      <t>ド</t>
    </rPh>
    <phoneticPr fontId="2"/>
  </si>
  <si>
    <t>15年度</t>
    <rPh sb="3" eb="4">
      <t>ド</t>
    </rPh>
    <phoneticPr fontId="2"/>
  </si>
  <si>
    <t>実施率</t>
  </si>
  <si>
    <t>(人口10万対)</t>
  </si>
  <si>
    <t>福岡市</t>
  </si>
  <si>
    <t>全国</t>
  </si>
  <si>
    <t>…</t>
  </si>
  <si>
    <t>16年度</t>
    <rPh sb="3" eb="4">
      <t>ド</t>
    </rPh>
    <phoneticPr fontId="2"/>
  </si>
  <si>
    <t>50歳以上</t>
    <rPh sb="2" eb="3">
      <t>サイ</t>
    </rPh>
    <rPh sb="3" eb="5">
      <t>イジョウ</t>
    </rPh>
    <phoneticPr fontId="2"/>
  </si>
  <si>
    <t>17年度</t>
    <rPh sb="3" eb="4">
      <t>ド</t>
    </rPh>
    <phoneticPr fontId="2"/>
  </si>
  <si>
    <t>18年度</t>
  </si>
  <si>
    <t>19年度</t>
    <rPh sb="3" eb="4">
      <t>ド</t>
    </rPh>
    <phoneticPr fontId="2"/>
  </si>
  <si>
    <t>20年度</t>
    <rPh sb="3" eb="4">
      <t>ド</t>
    </rPh>
    <phoneticPr fontId="2"/>
  </si>
  <si>
    <t>21年度</t>
    <rPh sb="3" eb="4">
      <t>ド</t>
    </rPh>
    <phoneticPr fontId="2"/>
  </si>
  <si>
    <t>22年度</t>
    <rPh sb="3" eb="4">
      <t>ド</t>
    </rPh>
    <phoneticPr fontId="2"/>
  </si>
  <si>
    <t>23年度</t>
    <rPh sb="3" eb="4">
      <t>ド</t>
    </rPh>
    <phoneticPr fontId="2"/>
  </si>
  <si>
    <t>２．人工妊娠中絶届出数、年齢階級別・年次別</t>
  </si>
  <si>
    <t>妊娠月数</t>
  </si>
  <si>
    <t>人工妊娠中絶実施率</t>
  </si>
  <si>
    <t>第３月以内</t>
  </si>
  <si>
    <t>第４・５月</t>
  </si>
  <si>
    <t>第６月以降</t>
  </si>
  <si>
    <t>40年</t>
  </si>
  <si>
    <t>45年</t>
  </si>
  <si>
    <t>50年</t>
  </si>
  <si>
    <t>妊娠週数</t>
    <rPh sb="2" eb="3">
      <t>シュウ</t>
    </rPh>
    <phoneticPr fontId="2"/>
  </si>
  <si>
    <t>満7週以前</t>
  </si>
  <si>
    <t>8～11週</t>
  </si>
  <si>
    <t>12～15週</t>
  </si>
  <si>
    <t>16～19週</t>
  </si>
  <si>
    <t>20～23週</t>
  </si>
  <si>
    <t>昭和55年</t>
  </si>
  <si>
    <t>60年</t>
  </si>
  <si>
    <t>平成2年</t>
    <rPh sb="0" eb="2">
      <t>ヘイセイ</t>
    </rPh>
    <phoneticPr fontId="2"/>
  </si>
  <si>
    <t>5年</t>
  </si>
  <si>
    <t>6年</t>
  </si>
  <si>
    <t>平成7年</t>
  </si>
  <si>
    <t>8年</t>
  </si>
  <si>
    <t>9年</t>
  </si>
  <si>
    <t>10年</t>
  </si>
  <si>
    <t>11年</t>
  </si>
  <si>
    <t>13年</t>
  </si>
  <si>
    <t>17年度</t>
    <rPh sb="2" eb="4">
      <t>ネンド</t>
    </rPh>
    <phoneticPr fontId="2"/>
  </si>
  <si>
    <t>15歳未満</t>
    <rPh sb="2" eb="3">
      <t>サイ</t>
    </rPh>
    <rPh sb="3" eb="5">
      <t>ミマン</t>
    </rPh>
    <phoneticPr fontId="2"/>
  </si>
  <si>
    <t>15歳</t>
    <rPh sb="2" eb="3">
      <t>サイ</t>
    </rPh>
    <phoneticPr fontId="2"/>
  </si>
  <si>
    <t>16歳</t>
    <rPh sb="2" eb="3">
      <t>サイ</t>
    </rPh>
    <phoneticPr fontId="2"/>
  </si>
  <si>
    <t>17歳</t>
    <rPh sb="2" eb="3">
      <t>サイ</t>
    </rPh>
    <phoneticPr fontId="2"/>
  </si>
  <si>
    <t>18歳</t>
    <rPh sb="2" eb="3">
      <t>サイ</t>
    </rPh>
    <phoneticPr fontId="2"/>
  </si>
  <si>
    <t>19歳</t>
    <rPh sb="2" eb="3">
      <t>サイ</t>
    </rPh>
    <phoneticPr fontId="2"/>
  </si>
  <si>
    <t>20歳未満</t>
    <rPh sb="2" eb="3">
      <t>サイ</t>
    </rPh>
    <rPh sb="3" eb="5">
      <t>ミマン</t>
    </rPh>
    <phoneticPr fontId="2"/>
  </si>
  <si>
    <t>50歳以上</t>
  </si>
  <si>
    <t>不詳</t>
    <rPh sb="0" eb="2">
      <t>フショウ</t>
    </rPh>
    <phoneticPr fontId="2"/>
  </si>
  <si>
    <t>　　・平成18年度の人工妊娠中絶届出数は妊娠週数不詳1名を加えている。</t>
    <rPh sb="3" eb="5">
      <t>ヘイセイ</t>
    </rPh>
    <rPh sb="7" eb="8">
      <t>ネン</t>
    </rPh>
    <rPh sb="8" eb="9">
      <t>ド</t>
    </rPh>
    <rPh sb="10" eb="12">
      <t>ジンコウ</t>
    </rPh>
    <rPh sb="12" eb="14">
      <t>ニンシン</t>
    </rPh>
    <rPh sb="14" eb="16">
      <t>チュウゼツ</t>
    </rPh>
    <rPh sb="16" eb="18">
      <t>トドケデ</t>
    </rPh>
    <rPh sb="18" eb="19">
      <t>スウ</t>
    </rPh>
    <rPh sb="20" eb="23">
      <t>ニンシンシュウ</t>
    </rPh>
    <rPh sb="23" eb="24">
      <t>スウ</t>
    </rPh>
    <rPh sb="24" eb="26">
      <t>フショウ</t>
    </rPh>
    <rPh sb="27" eb="28">
      <t>メイ</t>
    </rPh>
    <rPh sb="29" eb="30">
      <t>クワ</t>
    </rPh>
    <phoneticPr fontId="2"/>
  </si>
  <si>
    <t>資料：地域医療課</t>
    <rPh sb="0" eb="2">
      <t>シリョウ</t>
    </rPh>
    <rPh sb="3" eb="5">
      <t>チイキ</t>
    </rPh>
    <rPh sb="5" eb="8">
      <t>イリョウカ</t>
    </rPh>
    <phoneticPr fontId="2"/>
  </si>
  <si>
    <t>24年度</t>
    <rPh sb="3" eb="4">
      <t>ド</t>
    </rPh>
    <phoneticPr fontId="2"/>
  </si>
  <si>
    <t>　　・平成16年度報告から15歳未満～19歳の報告項目が追加されている。</t>
    <rPh sb="3" eb="5">
      <t>ヘイセイ</t>
    </rPh>
    <rPh sb="7" eb="8">
      <t>ネン</t>
    </rPh>
    <rPh sb="8" eb="9">
      <t>ド</t>
    </rPh>
    <rPh sb="9" eb="11">
      <t>ホウコク</t>
    </rPh>
    <rPh sb="15" eb="16">
      <t>サイ</t>
    </rPh>
    <rPh sb="16" eb="18">
      <t>ミマン</t>
    </rPh>
    <rPh sb="21" eb="22">
      <t>サイ</t>
    </rPh>
    <rPh sb="23" eb="25">
      <t>ホウコク</t>
    </rPh>
    <rPh sb="25" eb="27">
      <t>コウモク</t>
    </rPh>
    <rPh sb="28" eb="30">
      <t>ツイカ</t>
    </rPh>
    <phoneticPr fontId="2"/>
  </si>
  <si>
    <t>25年度</t>
    <rPh sb="3" eb="4">
      <t>ド</t>
    </rPh>
    <phoneticPr fontId="2"/>
  </si>
  <si>
    <t>26年度</t>
    <rPh sb="2" eb="4">
      <t>ネンド</t>
    </rPh>
    <phoneticPr fontId="2"/>
  </si>
  <si>
    <t>26年度</t>
    <rPh sb="3" eb="4">
      <t>ド</t>
    </rPh>
    <phoneticPr fontId="2"/>
  </si>
  <si>
    <t>注）・法改正により「当事者遺伝」「近親遺伝」は平成8年9月25日まで，医師の報告によるものは平成8年3月31日までである。
　　・平成13年までは各年１月から12月までの年報。平成14年度以降は各年4月から3月までの年度報。
　　・福岡市の実施率は，平成17年度まで各年9月30日現在の住民基本台帳の15歳以上50歳未満人口10万対で算出しているが，
　　　平成18年度からは9月30日現在の住民基本台帳の20歳以上50歳未満人口10万対で算出した。
    ・全国の実施率は，平成17年度まで15歳以上50歳未満人口10万対で算出しているが，平成18年度から20歳以上50歳未満人口
　　　10万対で算出した。また，平成22年度は東日本大震災の影響により，実施率の計算に福島県の一部の市町村が含まれていない。</t>
    <rPh sb="65" eb="67">
      <t>ヘイセイ</t>
    </rPh>
    <rPh sb="69" eb="70">
      <t>ネン</t>
    </rPh>
    <rPh sb="73" eb="75">
      <t>カクネン</t>
    </rPh>
    <rPh sb="76" eb="77">
      <t>ガツ</t>
    </rPh>
    <rPh sb="81" eb="82">
      <t>ガツ</t>
    </rPh>
    <rPh sb="85" eb="86">
      <t>ネン</t>
    </rPh>
    <rPh sb="86" eb="87">
      <t>ホウ</t>
    </rPh>
    <rPh sb="88" eb="90">
      <t>ヘイセイ</t>
    </rPh>
    <rPh sb="92" eb="93">
      <t>ネン</t>
    </rPh>
    <rPh sb="93" eb="94">
      <t>ド</t>
    </rPh>
    <rPh sb="94" eb="96">
      <t>イコウ</t>
    </rPh>
    <rPh sb="97" eb="99">
      <t>カクネン</t>
    </rPh>
    <rPh sb="100" eb="101">
      <t>ガツ</t>
    </rPh>
    <rPh sb="104" eb="105">
      <t>ガツ</t>
    </rPh>
    <rPh sb="108" eb="110">
      <t>ネンド</t>
    </rPh>
    <rPh sb="110" eb="111">
      <t>ホウ</t>
    </rPh>
    <rPh sb="125" eb="127">
      <t>ヘイセイ</t>
    </rPh>
    <rPh sb="129" eb="131">
      <t>ネンド</t>
    </rPh>
    <rPh sb="179" eb="181">
      <t>ヘイセイ</t>
    </rPh>
    <rPh sb="183" eb="185">
      <t>ネンド</t>
    </rPh>
    <rPh sb="231" eb="233">
      <t>ゼンコク</t>
    </rPh>
    <rPh sb="234" eb="237">
      <t>ジッシリツ</t>
    </rPh>
    <rPh sb="239" eb="241">
      <t>ヘイセイ</t>
    </rPh>
    <rPh sb="243" eb="245">
      <t>ネンド</t>
    </rPh>
    <rPh sb="290" eb="292">
      <t>ジンコウ</t>
    </rPh>
    <rPh sb="309" eb="311">
      <t>ヘイセイ</t>
    </rPh>
    <rPh sb="313" eb="315">
      <t>ネンド</t>
    </rPh>
    <rPh sb="316" eb="319">
      <t>ヒガシニホン</t>
    </rPh>
    <rPh sb="319" eb="322">
      <t>ダイシンサイ</t>
    </rPh>
    <rPh sb="323" eb="325">
      <t>エイキョウ</t>
    </rPh>
    <rPh sb="329" eb="331">
      <t>ジッシ</t>
    </rPh>
    <rPh sb="331" eb="332">
      <t>リツ</t>
    </rPh>
    <rPh sb="333" eb="335">
      <t>ケイサン</t>
    </rPh>
    <rPh sb="336" eb="339">
      <t>フクシマケン</t>
    </rPh>
    <rPh sb="340" eb="342">
      <t>イチブ</t>
    </rPh>
    <rPh sb="343" eb="346">
      <t>シチョウソン</t>
    </rPh>
    <rPh sb="347" eb="348">
      <t>フク</t>
    </rPh>
    <phoneticPr fontId="2"/>
  </si>
  <si>
    <t>…</t>
    <phoneticPr fontId="2"/>
  </si>
  <si>
    <t>・</t>
    <phoneticPr fontId="2"/>
  </si>
  <si>
    <t>27年度</t>
    <rPh sb="2" eb="4">
      <t>ネンド</t>
    </rPh>
    <phoneticPr fontId="2"/>
  </si>
  <si>
    <t>母体の
健康低下</t>
    <phoneticPr fontId="2"/>
  </si>
  <si>
    <t>母体の
生命危険</t>
    <phoneticPr fontId="2"/>
  </si>
  <si>
    <t>昭和35年～平成27年度</t>
    <phoneticPr fontId="2"/>
  </si>
  <si>
    <t>１．事由別不妊手術数、年齢階級別・年次別</t>
    <phoneticPr fontId="2"/>
  </si>
  <si>
    <t>　この統計は，平成26年4月から平成27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度から母体保護統計報告から衛生行政報告例に組み込まれ，年報から年度報へと移行した。</t>
    <rPh sb="3" eb="5">
      <t>トウケイ</t>
    </rPh>
    <rPh sb="7" eb="9">
      <t>ヘイセイ</t>
    </rPh>
    <rPh sb="11" eb="12">
      <t>ネン</t>
    </rPh>
    <rPh sb="13" eb="14">
      <t>ガツ</t>
    </rPh>
    <rPh sb="16" eb="18">
      <t>ヘイセイ</t>
    </rPh>
    <rPh sb="20" eb="21">
      <t>ネン</t>
    </rPh>
    <rPh sb="22" eb="23">
      <t>ガツ</t>
    </rPh>
    <rPh sb="26" eb="27">
      <t>アイダ</t>
    </rPh>
    <rPh sb="29" eb="31">
      <t>ボタイ</t>
    </rPh>
    <rPh sb="31" eb="33">
      <t>ホゴ</t>
    </rPh>
    <rPh sb="33" eb="34">
      <t>ホウ</t>
    </rPh>
    <rPh sb="35" eb="37">
      <t>キテイ</t>
    </rPh>
    <rPh sb="38" eb="39">
      <t>モト</t>
    </rPh>
    <rPh sb="42" eb="43">
      <t>オコナ</t>
    </rPh>
    <rPh sb="46" eb="48">
      <t>フニン</t>
    </rPh>
    <rPh sb="48" eb="50">
      <t>シュジュツ</t>
    </rPh>
    <rPh sb="51" eb="53">
      <t>ジンコウ</t>
    </rPh>
    <rPh sb="53" eb="55">
      <t>ニンシン</t>
    </rPh>
    <rPh sb="55" eb="57">
      <t>チュウゼツ</t>
    </rPh>
    <rPh sb="58" eb="60">
      <t>ジッシ</t>
    </rPh>
    <rPh sb="60" eb="62">
      <t>ジョウキョウ</t>
    </rPh>
    <rPh sb="67" eb="69">
      <t>イシ</t>
    </rPh>
    <rPh sb="71" eb="72">
      <t>トド</t>
    </rPh>
    <rPh sb="73" eb="74">
      <t>デ</t>
    </rPh>
    <rPh sb="77" eb="79">
      <t>ジッシ</t>
    </rPh>
    <rPh sb="79" eb="82">
      <t>ホウコクショ</t>
    </rPh>
    <rPh sb="86" eb="88">
      <t>シュウケイ</t>
    </rPh>
    <rPh sb="94" eb="96">
      <t>ボタイ</t>
    </rPh>
    <rPh sb="96" eb="98">
      <t>ホゴ</t>
    </rPh>
    <rPh sb="99" eb="100">
      <t>カン</t>
    </rPh>
    <rPh sb="102" eb="105">
      <t>ショセイサク</t>
    </rPh>
    <rPh sb="105" eb="107">
      <t>スイシン</t>
    </rPh>
    <rPh sb="108" eb="110">
      <t>キソ</t>
    </rPh>
    <rPh sb="110" eb="112">
      <t>シリョウ</t>
    </rPh>
    <rPh sb="113" eb="114">
      <t>エ</t>
    </rPh>
    <rPh sb="118" eb="120">
      <t>モクテキ</t>
    </rPh>
    <rPh sb="126" eb="128">
      <t>ヘイセイ</t>
    </rPh>
    <rPh sb="130" eb="131">
      <t>ネン</t>
    </rPh>
    <rPh sb="131" eb="132">
      <t>ド</t>
    </rPh>
    <rPh sb="134" eb="136">
      <t>ボタイ</t>
    </rPh>
    <rPh sb="136" eb="138">
      <t>ホゴ</t>
    </rPh>
    <rPh sb="138" eb="140">
      <t>トウケイ</t>
    </rPh>
    <rPh sb="140" eb="142">
      <t>ホウコク</t>
    </rPh>
    <rPh sb="144" eb="146">
      <t>エイセイ</t>
    </rPh>
    <rPh sb="146" eb="148">
      <t>ギョウセイ</t>
    </rPh>
    <rPh sb="148" eb="151">
      <t>ホウコクレイ</t>
    </rPh>
    <rPh sb="152" eb="153">
      <t>ク</t>
    </rPh>
    <rPh sb="154" eb="155">
      <t>コ</t>
    </rPh>
    <rPh sb="158" eb="160">
      <t>ネンポウ</t>
    </rPh>
    <rPh sb="162" eb="164">
      <t>ネンド</t>
    </rPh>
    <rPh sb="164" eb="165">
      <t>ホウ</t>
    </rPh>
    <rPh sb="167" eb="169">
      <t>イコウ</t>
    </rPh>
    <phoneticPr fontId="2"/>
  </si>
  <si>
    <t>　　・平成22年度は東日本大震災の影響により，実施率の計算に福島県の一部の市町村が含まれていない。</t>
    <rPh sb="3" eb="5">
      <t>ヘイセイ</t>
    </rPh>
    <rPh sb="7" eb="8">
      <t>ネン</t>
    </rPh>
    <rPh sb="8" eb="9">
      <t>ド</t>
    </rPh>
    <rPh sb="10" eb="13">
      <t>ヒガシニホン</t>
    </rPh>
    <rPh sb="13" eb="16">
      <t>ダイシンサイ</t>
    </rPh>
    <rPh sb="17" eb="19">
      <t>エイキョウ</t>
    </rPh>
    <rPh sb="23" eb="26">
      <t>ジッシリツ</t>
    </rPh>
    <rPh sb="27" eb="29">
      <t>ケイサン</t>
    </rPh>
    <rPh sb="30" eb="33">
      <t>フクシマケン</t>
    </rPh>
    <rPh sb="34" eb="36">
      <t>イチブ</t>
    </rPh>
    <rPh sb="37" eb="40">
      <t>シチョウソン</t>
    </rPh>
    <rPh sb="41" eb="42">
      <t>フク</t>
    </rPh>
    <phoneticPr fontId="2"/>
  </si>
  <si>
    <t>　　・平成13年以前は年計，平成14年度以降は年度計。</t>
    <rPh sb="3" eb="5">
      <t>ヘイセイ</t>
    </rPh>
    <rPh sb="7" eb="8">
      <t>ネン</t>
    </rPh>
    <rPh sb="8" eb="10">
      <t>イゼン</t>
    </rPh>
    <rPh sb="11" eb="12">
      <t>ネン</t>
    </rPh>
    <rPh sb="12" eb="13">
      <t>ケイ</t>
    </rPh>
    <rPh sb="14" eb="16">
      <t>ヘイセイ</t>
    </rPh>
    <rPh sb="18" eb="20">
      <t>ネンド</t>
    </rPh>
    <rPh sb="20" eb="22">
      <t>イコウ</t>
    </rPh>
    <rPh sb="23" eb="25">
      <t>ネンド</t>
    </rPh>
    <rPh sb="25" eb="26">
      <t>ケイ</t>
    </rPh>
    <phoneticPr fontId="2"/>
  </si>
  <si>
    <t>注）・福岡市の人工妊娠中絶実施率は，各年9月30日現在の住民基本台帳の15歳以上50歳未満女子人口千対で算出した。</t>
    <rPh sb="28" eb="30">
      <t>ジュウミン</t>
    </rPh>
    <rPh sb="30" eb="32">
      <t>キホン</t>
    </rPh>
    <rPh sb="32" eb="34">
      <t>ダイチョウ</t>
    </rPh>
    <rPh sb="47" eb="49">
      <t>ジンコウ</t>
    </rPh>
    <phoneticPr fontId="2"/>
  </si>
  <si>
    <t>27年度</t>
    <rPh sb="3" eb="4">
      <t>ド</t>
    </rPh>
    <phoneticPr fontId="2"/>
  </si>
  <si>
    <r>
      <t>2</t>
    </r>
    <r>
      <rPr>
        <sz val="14"/>
        <rFont val="ＭＳ 明朝"/>
        <family val="1"/>
        <charset val="128"/>
      </rPr>
      <t>3</t>
    </r>
    <r>
      <rPr>
        <sz val="14"/>
        <rFont val="ＭＳ 明朝"/>
        <family val="1"/>
        <charset val="128"/>
      </rPr>
      <t>年度</t>
    </r>
    <rPh sb="3" eb="4">
      <t>ド</t>
    </rPh>
    <phoneticPr fontId="2"/>
  </si>
  <si>
    <t>20・21週</t>
    <phoneticPr fontId="2"/>
  </si>
  <si>
    <t>人工妊娠
中絶届出数</t>
    <phoneticPr fontId="2"/>
  </si>
  <si>
    <t>人工妊娠中絶実施率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</si>
</sst>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0.0"/>
  </numFmts>
  <fonts count="12">
    <font>
      <sz val="14"/>
      <name val="ＭＳ 明朝"/>
      <family val="1"/>
      <charset val="128"/>
    </font>
    <font>
      <sz val="11"/>
      <name val="ＭＳ Ｐゴシック"/>
      <family val="3"/>
      <charset val="128"/>
    </font>
    <font>
      <sz val="7"/>
      <name val="ＭＳ 明朝"/>
      <family val="1"/>
      <charset val="128"/>
    </font>
    <font>
      <sz val="12"/>
      <name val="ＭＳ 明朝"/>
      <family val="1"/>
      <charset val="128"/>
    </font>
    <font>
      <sz val="11"/>
      <name val="ＭＳ 明朝"/>
      <family val="1"/>
      <charset val="128"/>
    </font>
    <font>
      <b/>
      <sz val="14"/>
      <name val="ＭＳ 明朝"/>
      <family val="1"/>
      <charset val="128"/>
    </font>
    <font>
      <b/>
      <sz val="22"/>
      <name val="ＭＳ 明朝"/>
      <family val="1"/>
      <charset val="128"/>
    </font>
    <font>
      <b/>
      <sz val="16"/>
      <name val="ＭＳ 明朝"/>
      <family val="1"/>
      <charset val="128"/>
    </font>
    <font>
      <sz val="14"/>
      <name val="ＭＳ 明朝"/>
      <family val="1"/>
      <charset val="128"/>
    </font>
    <font>
      <sz val="9"/>
      <color indexed="81"/>
      <name val="ＭＳ Ｐゴシック"/>
      <family val="3"/>
      <charset val="128"/>
    </font>
    <font>
      <sz val="14.5"/>
      <name val="ＭＳ 明朝"/>
      <family val="1"/>
      <charset val="128"/>
    </font>
    <font>
      <b/>
      <sz val="12"/>
      <name val="ＭＳ 明朝"/>
      <family val="1"/>
      <charset val="128"/>
    </font>
  </fonts>
  <fills count="2">
    <fill>
      <patternFill patternType="none"/>
    </fill>
    <fill>
      <patternFill patternType="gray125"/>
    </fill>
  </fills>
  <borders count="24">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44">
    <xf numFmtId="0" fontId="0" fillId="0" borderId="0" xfId="0"/>
    <xf numFmtId="0" fontId="0" fillId="0" borderId="0" xfId="0" applyBorder="1"/>
    <xf numFmtId="0" fontId="5" fillId="0" borderId="0" xfId="0" applyFont="1"/>
    <xf numFmtId="0" fontId="0" fillId="0" borderId="1" xfId="0" applyBorder="1"/>
    <xf numFmtId="0" fontId="0" fillId="0" borderId="2" xfId="0" applyBorder="1" applyAlignment="1" applyProtection="1">
      <alignment horizontal="right"/>
    </xf>
    <xf numFmtId="0" fontId="5" fillId="0" borderId="2" xfId="0" applyFont="1" applyBorder="1" applyAlignment="1" applyProtection="1">
      <alignment horizontal="right"/>
    </xf>
    <xf numFmtId="0" fontId="0" fillId="0" borderId="2" xfId="0" applyBorder="1"/>
    <xf numFmtId="0" fontId="0" fillId="0" borderId="2" xfId="0" applyBorder="1" applyAlignment="1" applyProtection="1">
      <alignment horizontal="distributed" vertical="distributed" justifyLastLine="1"/>
    </xf>
    <xf numFmtId="0" fontId="0" fillId="0" borderId="3" xfId="0" applyBorder="1" applyAlignment="1" applyProtection="1">
      <alignment horizontal="distributed" vertical="distributed" justifyLastLine="1"/>
    </xf>
    <xf numFmtId="0" fontId="0" fillId="0" borderId="4" xfId="0" applyBorder="1"/>
    <xf numFmtId="0" fontId="0" fillId="0" borderId="5" xfId="0" applyBorder="1"/>
    <xf numFmtId="0" fontId="5" fillId="0" borderId="5" xfId="0" applyFont="1" applyBorder="1" applyAlignment="1" applyProtection="1">
      <alignment horizontal="left"/>
    </xf>
    <xf numFmtId="0" fontId="0" fillId="0" borderId="6" xfId="0" applyBorder="1" applyAlignment="1">
      <alignment vertical="center"/>
    </xf>
    <xf numFmtId="0" fontId="3" fillId="0" borderId="7" xfId="0" applyFont="1" applyBorder="1" applyAlignment="1" applyProtection="1">
      <alignment horizontal="center" vertical="center"/>
    </xf>
    <xf numFmtId="0" fontId="0" fillId="0" borderId="0" xfId="0" applyAlignment="1">
      <alignment vertical="center"/>
    </xf>
    <xf numFmtId="41" fontId="5" fillId="0" borderId="0" xfId="0" applyNumberFormat="1" applyFont="1" applyBorder="1"/>
    <xf numFmtId="176" fontId="5" fillId="0" borderId="0" xfId="0" applyNumberFormat="1" applyFont="1" applyBorder="1" applyProtection="1"/>
    <xf numFmtId="41" fontId="8" fillId="0" borderId="8" xfId="0" applyNumberFormat="1" applyFont="1" applyBorder="1" applyProtection="1"/>
    <xf numFmtId="41" fontId="8" fillId="0" borderId="9" xfId="0" applyNumberFormat="1" applyFont="1" applyBorder="1" applyProtection="1"/>
    <xf numFmtId="176" fontId="8" fillId="0" borderId="9" xfId="0" applyNumberFormat="1" applyFont="1" applyBorder="1" applyProtection="1"/>
    <xf numFmtId="41" fontId="8" fillId="0" borderId="10" xfId="0" applyNumberFormat="1" applyFont="1" applyBorder="1" applyProtection="1"/>
    <xf numFmtId="41" fontId="8" fillId="0" borderId="0" xfId="0" applyNumberFormat="1" applyFont="1" applyBorder="1" applyProtection="1"/>
    <xf numFmtId="176" fontId="8" fillId="0" borderId="0" xfId="0" applyNumberFormat="1" applyFont="1" applyBorder="1" applyAlignment="1" applyProtection="1">
      <alignment horizontal="right"/>
    </xf>
    <xf numFmtId="176" fontId="8" fillId="0" borderId="0" xfId="0" applyNumberFormat="1" applyFont="1" applyBorder="1" applyProtection="1"/>
    <xf numFmtId="41" fontId="8" fillId="0" borderId="0" xfId="0" applyNumberFormat="1" applyFont="1" applyBorder="1" applyAlignment="1" applyProtection="1">
      <alignment horizontal="right"/>
    </xf>
    <xf numFmtId="41" fontId="8" fillId="0" borderId="0" xfId="0" applyNumberFormat="1" applyFont="1" applyBorder="1" applyAlignment="1" applyProtection="1">
      <alignment horizontal="left"/>
    </xf>
    <xf numFmtId="0" fontId="8" fillId="0" borderId="0" xfId="0" applyFont="1" applyBorder="1" applyProtection="1"/>
    <xf numFmtId="37" fontId="8" fillId="0" borderId="10" xfId="0" applyNumberFormat="1" applyFont="1" applyBorder="1" applyProtection="1"/>
    <xf numFmtId="37" fontId="8" fillId="0" borderId="0" xfId="0" applyNumberFormat="1" applyFont="1" applyBorder="1" applyProtection="1"/>
    <xf numFmtId="37" fontId="8" fillId="0" borderId="0" xfId="0" applyNumberFormat="1" applyFont="1" applyBorder="1" applyAlignment="1" applyProtection="1">
      <alignment horizontal="right"/>
    </xf>
    <xf numFmtId="41" fontId="5" fillId="0" borderId="10" xfId="0" applyNumberFormat="1" applyFont="1" applyBorder="1"/>
    <xf numFmtId="41" fontId="8" fillId="0" borderId="5" xfId="0" applyNumberFormat="1" applyFont="1" applyBorder="1" applyAlignment="1" applyProtection="1">
      <alignment horizontal="left"/>
    </xf>
    <xf numFmtId="37" fontId="8" fillId="0" borderId="5" xfId="0" applyNumberFormat="1" applyFont="1" applyBorder="1" applyAlignment="1" applyProtection="1">
      <alignment horizontal="right"/>
    </xf>
    <xf numFmtId="0" fontId="4" fillId="0" borderId="0" xfId="0" applyFont="1" applyBorder="1" applyAlignment="1" applyProtection="1">
      <alignment horizontal="left" wrapText="1"/>
    </xf>
    <xf numFmtId="0" fontId="8" fillId="0" borderId="2" xfId="0" applyFont="1" applyBorder="1" applyAlignment="1" applyProtection="1">
      <alignment horizontal="right"/>
    </xf>
    <xf numFmtId="41" fontId="8" fillId="0" borderId="10" xfId="0" applyNumberFormat="1" applyFont="1" applyBorder="1"/>
    <xf numFmtId="41" fontId="8" fillId="0" borderId="0" xfId="0" applyNumberFormat="1" applyFont="1" applyBorder="1"/>
    <xf numFmtId="0" fontId="8" fillId="0" borderId="0" xfId="0" applyFont="1"/>
    <xf numFmtId="41" fontId="5" fillId="0" borderId="0" xfId="0" applyNumberFormat="1" applyFont="1" applyBorder="1" applyAlignment="1" applyProtection="1">
      <alignment horizontal="left"/>
    </xf>
    <xf numFmtId="41" fontId="8" fillId="0" borderId="10" xfId="0" applyNumberFormat="1" applyFont="1" applyFill="1" applyBorder="1" applyAlignment="1" applyProtection="1">
      <alignment horizontal="left"/>
    </xf>
    <xf numFmtId="41" fontId="8" fillId="0" borderId="11" xfId="0" applyNumberFormat="1" applyFont="1" applyFill="1" applyBorder="1" applyAlignment="1" applyProtection="1">
      <alignment horizontal="left"/>
    </xf>
    <xf numFmtId="41" fontId="5" fillId="0" borderId="0" xfId="0" applyNumberFormat="1" applyFont="1" applyFill="1" applyBorder="1"/>
    <xf numFmtId="176" fontId="5" fillId="0" borderId="0" xfId="0" applyNumberFormat="1" applyFont="1" applyFill="1" applyBorder="1" applyProtection="1"/>
    <xf numFmtId="37" fontId="8" fillId="0" borderId="0" xfId="0" applyNumberFormat="1" applyFont="1" applyFill="1" applyBorder="1" applyProtection="1"/>
    <xf numFmtId="41" fontId="8" fillId="0" borderId="0" xfId="0" applyNumberFormat="1" applyFont="1" applyFill="1" applyBorder="1" applyAlignment="1" applyProtection="1">
      <alignment horizontal="left"/>
    </xf>
    <xf numFmtId="41" fontId="8" fillId="0" borderId="5" xfId="0" applyNumberFormat="1" applyFont="1" applyFill="1" applyBorder="1" applyAlignment="1" applyProtection="1">
      <alignment horizontal="left"/>
    </xf>
    <xf numFmtId="0" fontId="0" fillId="0" borderId="12" xfId="0" applyBorder="1" applyAlignment="1">
      <alignment vertical="center"/>
    </xf>
    <xf numFmtId="37" fontId="0" fillId="0" borderId="12" xfId="0" applyNumberFormat="1" applyBorder="1" applyAlignment="1" applyProtection="1">
      <alignment vertical="center"/>
    </xf>
    <xf numFmtId="0" fontId="5" fillId="0" borderId="0" xfId="0" applyFont="1" applyBorder="1" applyAlignment="1" applyProtection="1">
      <alignment horizontal="right"/>
    </xf>
    <xf numFmtId="176" fontId="0" fillId="0" borderId="0" xfId="0" applyNumberFormat="1" applyFont="1" applyBorder="1" applyAlignment="1" applyProtection="1">
      <alignment horizontal="right"/>
    </xf>
    <xf numFmtId="0" fontId="8" fillId="0" borderId="2" xfId="0" applyFont="1" applyBorder="1"/>
    <xf numFmtId="0" fontId="8" fillId="0" borderId="6" xfId="0" applyFont="1" applyBorder="1"/>
    <xf numFmtId="0" fontId="8" fillId="0" borderId="7" xfId="0" applyFont="1" applyBorder="1" applyAlignment="1" applyProtection="1">
      <alignment horizontal="center" vertical="center"/>
    </xf>
    <xf numFmtId="0" fontId="8" fillId="0" borderId="1" xfId="0" applyFont="1" applyBorder="1" applyAlignment="1" applyProtection="1">
      <alignment horizontal="right"/>
    </xf>
    <xf numFmtId="41" fontId="3" fillId="0" borderId="8" xfId="0" applyNumberFormat="1" applyFont="1" applyBorder="1" applyProtection="1"/>
    <xf numFmtId="176" fontId="3" fillId="0" borderId="9" xfId="0" applyNumberFormat="1" applyFont="1" applyBorder="1" applyAlignment="1" applyProtection="1">
      <alignment horizontal="right"/>
    </xf>
    <xf numFmtId="176" fontId="3" fillId="0" borderId="9" xfId="0" applyNumberFormat="1" applyFont="1" applyBorder="1" applyProtection="1"/>
    <xf numFmtId="41" fontId="3" fillId="0" borderId="10" xfId="0" applyNumberFormat="1" applyFont="1" applyBorder="1" applyProtection="1"/>
    <xf numFmtId="176" fontId="3" fillId="0" borderId="0" xfId="0" applyNumberFormat="1" applyFont="1" applyBorder="1" applyAlignment="1" applyProtection="1">
      <alignment horizontal="right"/>
    </xf>
    <xf numFmtId="176" fontId="3" fillId="0" borderId="0" xfId="0" applyNumberFormat="1" applyFont="1" applyBorder="1" applyProtection="1"/>
    <xf numFmtId="0" fontId="8" fillId="0" borderId="6" xfId="0" applyFont="1" applyBorder="1" applyAlignment="1" applyProtection="1">
      <alignment horizontal="right"/>
    </xf>
    <xf numFmtId="41" fontId="3" fillId="0" borderId="7" xfId="0" applyNumberFormat="1" applyFont="1" applyBorder="1" applyProtection="1"/>
    <xf numFmtId="176" fontId="3" fillId="0" borderId="13" xfId="0" applyNumberFormat="1" applyFont="1" applyBorder="1" applyAlignment="1" applyProtection="1">
      <alignment horizontal="right"/>
    </xf>
    <xf numFmtId="176" fontId="3" fillId="0" borderId="13" xfId="0" applyNumberFormat="1" applyFont="1" applyBorder="1" applyProtection="1"/>
    <xf numFmtId="0" fontId="8" fillId="0" borderId="1" xfId="0" applyFont="1" applyBorder="1"/>
    <xf numFmtId="176" fontId="8" fillId="0" borderId="7" xfId="0" applyNumberFormat="1" applyFont="1" applyBorder="1" applyAlignment="1" applyProtection="1">
      <alignment horizontal="center" vertical="center"/>
    </xf>
    <xf numFmtId="41" fontId="3" fillId="0" borderId="10" xfId="0" applyNumberFormat="1" applyFont="1" applyBorder="1" applyAlignment="1" applyProtection="1">
      <alignment horizontal="right"/>
    </xf>
    <xf numFmtId="41" fontId="11" fillId="0" borderId="10" xfId="0" applyNumberFormat="1" applyFont="1" applyBorder="1" applyProtection="1"/>
    <xf numFmtId="176" fontId="11" fillId="0" borderId="0" xfId="0" applyNumberFormat="1" applyFont="1" applyFill="1" applyBorder="1" applyProtection="1"/>
    <xf numFmtId="176" fontId="11" fillId="0" borderId="0" xfId="0" applyNumberFormat="1" applyFont="1" applyBorder="1" applyProtection="1"/>
    <xf numFmtId="41" fontId="3" fillId="0" borderId="0" xfId="0" applyNumberFormat="1" applyFont="1" applyBorder="1" applyProtection="1"/>
    <xf numFmtId="41" fontId="3" fillId="0" borderId="0" xfId="0" applyNumberFormat="1" applyFont="1" applyBorder="1"/>
    <xf numFmtId="0" fontId="8" fillId="0" borderId="2" xfId="0" applyFont="1" applyBorder="1" applyAlignment="1">
      <alignment horizontal="center"/>
    </xf>
    <xf numFmtId="0" fontId="3" fillId="0" borderId="2" xfId="0" applyFont="1" applyBorder="1" applyAlignment="1">
      <alignment horizontal="center"/>
    </xf>
    <xf numFmtId="176" fontId="3" fillId="0" borderId="0" xfId="0" applyNumberFormat="1" applyFont="1" applyFill="1" applyBorder="1" applyProtection="1"/>
    <xf numFmtId="176" fontId="3" fillId="0" borderId="0" xfId="0" applyNumberFormat="1" applyFont="1" applyFill="1" applyBorder="1" applyAlignment="1" applyProtection="1">
      <alignment horizontal="right"/>
    </xf>
    <xf numFmtId="0" fontId="8" fillId="0" borderId="2" xfId="0" applyFont="1" applyBorder="1" applyAlignment="1" applyProtection="1">
      <alignment horizontal="center"/>
    </xf>
    <xf numFmtId="0" fontId="8" fillId="0" borderId="2" xfId="0" applyFont="1" applyBorder="1" applyAlignment="1" applyProtection="1">
      <alignment horizontal="left"/>
    </xf>
    <xf numFmtId="41" fontId="3" fillId="0" borderId="0" xfId="0" applyNumberFormat="1" applyFont="1" applyFill="1" applyBorder="1" applyAlignment="1" applyProtection="1">
      <alignment horizontal="right"/>
    </xf>
    <xf numFmtId="0" fontId="8" fillId="0" borderId="3" xfId="0" applyFont="1" applyBorder="1" applyAlignment="1" applyProtection="1">
      <alignment horizontal="center"/>
    </xf>
    <xf numFmtId="41" fontId="3" fillId="0" borderId="11" xfId="0" applyNumberFormat="1" applyFont="1" applyBorder="1" applyProtection="1"/>
    <xf numFmtId="41" fontId="3" fillId="0" borderId="5" xfId="0" applyNumberFormat="1" applyFont="1" applyFill="1" applyBorder="1" applyAlignment="1" applyProtection="1">
      <alignment horizontal="right"/>
    </xf>
    <xf numFmtId="0" fontId="8" fillId="0" borderId="0" xfId="0" applyFont="1" applyBorder="1" applyAlignment="1" applyProtection="1">
      <alignment horizontal="left"/>
    </xf>
    <xf numFmtId="0" fontId="3" fillId="0" borderId="0" xfId="0" applyFont="1" applyBorder="1"/>
    <xf numFmtId="0" fontId="4" fillId="0" borderId="0" xfId="0" applyFont="1" applyAlignment="1"/>
    <xf numFmtId="0" fontId="8" fillId="0" borderId="0" xfId="0" applyFont="1" applyBorder="1"/>
    <xf numFmtId="41" fontId="0" fillId="0" borderId="0" xfId="0" applyNumberFormat="1" applyFont="1" applyBorder="1"/>
    <xf numFmtId="0" fontId="0" fillId="0" borderId="2" xfId="0" applyFont="1" applyBorder="1" applyAlignment="1" applyProtection="1">
      <alignment horizontal="right"/>
    </xf>
    <xf numFmtId="41" fontId="8" fillId="0" borderId="5" xfId="0" applyNumberFormat="1" applyFont="1" applyFill="1" applyBorder="1" applyAlignment="1" applyProtection="1">
      <alignment horizontal="right"/>
    </xf>
    <xf numFmtId="41" fontId="8" fillId="0" borderId="0" xfId="0" applyNumberFormat="1" applyFont="1" applyFill="1" applyBorder="1" applyAlignment="1" applyProtection="1">
      <alignment horizontal="right"/>
    </xf>
    <xf numFmtId="41" fontId="8" fillId="0" borderId="0" xfId="0" applyNumberFormat="1" applyFont="1"/>
    <xf numFmtId="41" fontId="3" fillId="0" borderId="0" xfId="0" applyNumberFormat="1" applyFont="1" applyBorder="1" applyAlignment="1" applyProtection="1">
      <alignment horizontal="center"/>
    </xf>
    <xf numFmtId="0" fontId="4" fillId="0" borderId="0" xfId="0" applyFont="1" applyAlignment="1">
      <alignment horizontal="left"/>
    </xf>
    <xf numFmtId="176" fontId="0" fillId="0" borderId="0" xfId="0" applyNumberFormat="1" applyFont="1" applyFill="1" applyBorder="1" applyProtection="1"/>
    <xf numFmtId="176" fontId="0" fillId="0" borderId="0" xfId="0" applyNumberFormat="1" applyFont="1" applyBorder="1" applyProtection="1"/>
    <xf numFmtId="41" fontId="0" fillId="0" borderId="0" xfId="0" applyNumberFormat="1" applyFont="1" applyBorder="1" applyAlignment="1" applyProtection="1">
      <alignment horizontal="right"/>
    </xf>
    <xf numFmtId="41" fontId="0" fillId="0" borderId="0" xfId="0" applyNumberFormat="1" applyFont="1" applyFill="1" applyBorder="1"/>
    <xf numFmtId="41" fontId="0" fillId="0" borderId="10" xfId="0" applyNumberFormat="1" applyFont="1" applyBorder="1"/>
    <xf numFmtId="41" fontId="8" fillId="0" borderId="0" xfId="0" applyNumberFormat="1" applyFont="1" applyFill="1" applyBorder="1" applyProtection="1"/>
    <xf numFmtId="0" fontId="0" fillId="0" borderId="2" xfId="0" applyFont="1" applyBorder="1"/>
    <xf numFmtId="0" fontId="0" fillId="0" borderId="0" xfId="0" applyFont="1"/>
    <xf numFmtId="0" fontId="10" fillId="0" borderId="0" xfId="0" applyFont="1" applyAlignment="1">
      <alignment horizontal="left" wrapText="1"/>
    </xf>
    <xf numFmtId="0" fontId="0" fillId="0" borderId="14" xfId="0"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3" xfId="0" applyBorder="1" applyAlignment="1">
      <alignment horizontal="distributed" vertical="center" justifyLastLine="1"/>
    </xf>
    <xf numFmtId="0" fontId="3" fillId="0" borderId="7" xfId="0" applyFont="1" applyBorder="1" applyAlignment="1" applyProtection="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Border="1" applyAlignment="1" applyProtection="1">
      <alignment horizontal="left"/>
    </xf>
    <xf numFmtId="0" fontId="0" fillId="0" borderId="14" xfId="0" applyBorder="1" applyAlignment="1" applyProtection="1">
      <alignment horizontal="distributed" vertical="center" wrapText="1" justifyLastLine="1"/>
    </xf>
    <xf numFmtId="0" fontId="0" fillId="0" borderId="4"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0" xfId="0" applyFont="1" applyAlignment="1">
      <alignment horizontal="center"/>
    </xf>
    <xf numFmtId="0" fontId="4" fillId="0" borderId="0" xfId="0" applyFont="1" applyBorder="1" applyAlignment="1" applyProtection="1">
      <alignment horizontal="left" vertical="top" wrapText="1"/>
    </xf>
    <xf numFmtId="0" fontId="4" fillId="0" borderId="0" xfId="0" applyFont="1" applyBorder="1" applyAlignment="1" applyProtection="1">
      <alignment horizontal="right"/>
    </xf>
    <xf numFmtId="0" fontId="4" fillId="0" borderId="12" xfId="0" applyFont="1" applyBorder="1" applyAlignment="1" applyProtection="1">
      <alignment horizontal="right" vertical="center"/>
    </xf>
    <xf numFmtId="0" fontId="4" fillId="0" borderId="5" xfId="0" applyFont="1" applyBorder="1" applyAlignment="1" applyProtection="1">
      <alignment horizontal="right"/>
    </xf>
    <xf numFmtId="0" fontId="4" fillId="0" borderId="0" xfId="0" applyFont="1" applyAlignment="1">
      <alignment horizontal="left"/>
    </xf>
    <xf numFmtId="41" fontId="3" fillId="0" borderId="0" xfId="0" applyNumberFormat="1" applyFont="1" applyFill="1" applyBorder="1" applyProtection="1"/>
    <xf numFmtId="41" fontId="3" fillId="0" borderId="0" xfId="0" applyNumberFormat="1" applyFont="1" applyFill="1" applyBorder="1" applyAlignment="1" applyProtection="1">
      <alignment horizontal="center"/>
    </xf>
    <xf numFmtId="0" fontId="7" fillId="0" borderId="5" xfId="0" applyFont="1" applyBorder="1" applyAlignment="1" applyProtection="1"/>
    <xf numFmtId="41" fontId="3" fillId="0" borderId="0" xfId="0" applyNumberFormat="1" applyFont="1" applyBorder="1" applyAlignment="1" applyProtection="1">
      <alignment horizont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9" xfId="0" applyFont="1" applyBorder="1" applyAlignment="1" applyProtection="1">
      <alignment horizontal="center" vertical="center"/>
    </xf>
    <xf numFmtId="41" fontId="3" fillId="0" borderId="5" xfId="0" applyNumberFormat="1" applyFont="1" applyFill="1" applyBorder="1" applyAlignment="1" applyProtection="1">
      <alignment horizont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4" fillId="0" borderId="17" xfId="0" applyFont="1" applyBorder="1" applyAlignment="1" applyProtection="1">
      <alignment horizontal="center" vertical="center" wrapText="1"/>
    </xf>
    <xf numFmtId="0" fontId="4" fillId="0" borderId="18" xfId="0" applyFont="1" applyBorder="1" applyAlignment="1">
      <alignment horizontal="center" vertical="center" wrapText="1"/>
    </xf>
    <xf numFmtId="41" fontId="3" fillId="0" borderId="9" xfId="0" applyNumberFormat="1" applyFont="1" applyBorder="1" applyAlignment="1" applyProtection="1">
      <alignment horizontal="center"/>
    </xf>
    <xf numFmtId="0" fontId="4" fillId="0" borderId="0" xfId="0" applyFont="1" applyBorder="1" applyAlignment="1" applyProtection="1">
      <alignment horizontal="left"/>
    </xf>
    <xf numFmtId="41" fontId="3" fillId="0" borderId="0" xfId="0" applyNumberFormat="1" applyFont="1" applyBorder="1" applyAlignment="1" applyProtection="1">
      <alignment horizontal="right"/>
    </xf>
    <xf numFmtId="0" fontId="8" fillId="0" borderId="15" xfId="0" applyFont="1" applyBorder="1" applyAlignment="1" applyProtection="1">
      <alignment horizontal="distributed" vertical="center" justifyLastLine="1"/>
    </xf>
    <xf numFmtId="0" fontId="8" fillId="0" borderId="16" xfId="0" applyFont="1" applyBorder="1" applyAlignment="1" applyProtection="1">
      <alignment horizontal="distributed" vertical="center" justifyLastLine="1"/>
    </xf>
    <xf numFmtId="0" fontId="8" fillId="0" borderId="19" xfId="0" applyFont="1" applyBorder="1" applyAlignment="1" applyProtection="1">
      <alignment horizontal="distributed" vertical="center" justifyLastLine="1"/>
    </xf>
    <xf numFmtId="0" fontId="4" fillId="0" borderId="23" xfId="0" applyFont="1" applyBorder="1" applyAlignment="1" applyProtection="1">
      <alignment horizontal="center" vertical="center" wrapText="1"/>
    </xf>
    <xf numFmtId="41" fontId="3" fillId="0" borderId="13" xfId="0" applyNumberFormat="1" applyFont="1" applyBorder="1" applyAlignment="1" applyProtection="1">
      <alignment horizont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8" fillId="0" borderId="20" xfId="0" applyFont="1" applyBorder="1" applyAlignment="1" applyProtection="1">
      <alignment horizontal="distributed" vertical="center" justifyLastLine="1"/>
    </xf>
    <xf numFmtId="0" fontId="8" fillId="0" borderId="21" xfId="0" applyFont="1" applyBorder="1" applyAlignment="1" applyProtection="1">
      <alignment horizontal="distributed" vertical="center" justifyLastLine="1"/>
    </xf>
    <xf numFmtId="0" fontId="8" fillId="0" borderId="22" xfId="0" applyFont="1" applyBorder="1" applyAlignment="1" applyProtection="1">
      <alignment horizontal="distributed" vertical="center" justifyLastLine="1"/>
    </xf>
    <xf numFmtId="41" fontId="11" fillId="0" borderId="0" xfId="0" applyNumberFormat="1" applyFont="1" applyBorder="1" applyAlignment="1" applyProtection="1">
      <alignment horizont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IJ54"/>
  <sheetViews>
    <sheetView showGridLines="0" zoomScale="85" zoomScaleNormal="85" zoomScaleSheetLayoutView="85" workbookViewId="0">
      <selection activeCell="Q51" sqref="Q51"/>
    </sheetView>
  </sheetViews>
  <sheetFormatPr defaultRowHeight="17.25"/>
  <cols>
    <col min="1" max="1" width="8.69921875" customWidth="1"/>
    <col min="2" max="16" width="5.796875" customWidth="1"/>
  </cols>
  <sheetData>
    <row r="1" spans="1:16" ht="27" customHeight="1">
      <c r="A1" s="112" t="s">
        <v>33</v>
      </c>
      <c r="B1" s="112"/>
      <c r="C1" s="112"/>
      <c r="D1" s="112"/>
      <c r="E1" s="112"/>
      <c r="F1" s="112"/>
      <c r="G1" s="112"/>
      <c r="H1" s="112"/>
      <c r="I1" s="112"/>
      <c r="J1" s="112"/>
      <c r="K1" s="112"/>
      <c r="L1" s="112"/>
      <c r="M1" s="112"/>
      <c r="N1" s="112"/>
      <c r="O1" s="112"/>
      <c r="P1" s="112"/>
    </row>
    <row r="3" spans="1:16" ht="78.75" customHeight="1">
      <c r="A3" s="101" t="s">
        <v>101</v>
      </c>
      <c r="B3" s="101"/>
      <c r="C3" s="101"/>
      <c r="D3" s="101"/>
      <c r="E3" s="101"/>
      <c r="F3" s="101"/>
      <c r="G3" s="101"/>
      <c r="H3" s="101"/>
      <c r="I3" s="101"/>
      <c r="J3" s="101"/>
      <c r="K3" s="101"/>
      <c r="L3" s="101"/>
      <c r="M3" s="101"/>
      <c r="N3" s="101"/>
      <c r="O3" s="101"/>
      <c r="P3" s="101"/>
    </row>
    <row r="4" spans="1:16" ht="12" customHeight="1"/>
    <row r="5" spans="1:16" ht="18.75">
      <c r="A5" s="108" t="s">
        <v>100</v>
      </c>
      <c r="B5" s="108"/>
      <c r="C5" s="108"/>
      <c r="D5" s="108"/>
      <c r="E5" s="108"/>
      <c r="F5" s="108"/>
      <c r="G5" s="108"/>
      <c r="H5" s="108"/>
      <c r="I5" s="108"/>
      <c r="J5" s="108"/>
      <c r="K5" s="1"/>
      <c r="L5" s="1"/>
      <c r="M5" s="1"/>
      <c r="N5" s="1"/>
    </row>
    <row r="6" spans="1:16" ht="18" thickBot="1">
      <c r="A6" s="11"/>
      <c r="B6" s="11"/>
      <c r="C6" s="11"/>
      <c r="D6" s="11"/>
      <c r="E6" s="11"/>
      <c r="F6" s="11"/>
      <c r="G6" s="11"/>
      <c r="H6" s="11"/>
      <c r="I6" s="11"/>
      <c r="J6" s="11"/>
      <c r="K6" s="10"/>
      <c r="L6" s="116" t="s">
        <v>99</v>
      </c>
      <c r="M6" s="116"/>
      <c r="N6" s="116"/>
      <c r="O6" s="116"/>
      <c r="P6" s="116"/>
    </row>
    <row r="7" spans="1:16" ht="22.5" customHeight="1">
      <c r="A7" s="9"/>
      <c r="B7" s="102" t="s">
        <v>10</v>
      </c>
      <c r="C7" s="103"/>
      <c r="D7" s="110"/>
      <c r="E7" s="102" t="s">
        <v>14</v>
      </c>
      <c r="F7" s="110"/>
      <c r="G7" s="102" t="s">
        <v>16</v>
      </c>
      <c r="H7" s="110"/>
      <c r="I7" s="109" t="s">
        <v>98</v>
      </c>
      <c r="J7" s="110"/>
      <c r="K7" s="109" t="s">
        <v>97</v>
      </c>
      <c r="L7" s="110"/>
      <c r="M7" s="102" t="s">
        <v>17</v>
      </c>
      <c r="N7" s="103"/>
      <c r="O7" s="102" t="s">
        <v>36</v>
      </c>
      <c r="P7" s="103"/>
    </row>
    <row r="8" spans="1:16" ht="22.5" customHeight="1">
      <c r="A8" s="6"/>
      <c r="B8" s="104"/>
      <c r="C8" s="105"/>
      <c r="D8" s="111"/>
      <c r="E8" s="104"/>
      <c r="F8" s="111"/>
      <c r="G8" s="104"/>
      <c r="H8" s="111"/>
      <c r="I8" s="104"/>
      <c r="J8" s="111"/>
      <c r="K8" s="104"/>
      <c r="L8" s="111"/>
      <c r="M8" s="104"/>
      <c r="N8" s="105"/>
      <c r="O8" s="106" t="s">
        <v>37</v>
      </c>
      <c r="P8" s="107"/>
    </row>
    <row r="9" spans="1:16" s="14" customFormat="1" ht="22.5" customHeight="1">
      <c r="A9" s="12"/>
      <c r="B9" s="13" t="s">
        <v>11</v>
      </c>
      <c r="C9" s="13" t="s">
        <v>12</v>
      </c>
      <c r="D9" s="13" t="s">
        <v>13</v>
      </c>
      <c r="E9" s="13" t="s">
        <v>12</v>
      </c>
      <c r="F9" s="13" t="s">
        <v>13</v>
      </c>
      <c r="G9" s="13" t="s">
        <v>12</v>
      </c>
      <c r="H9" s="13" t="s">
        <v>13</v>
      </c>
      <c r="I9" s="13" t="s">
        <v>12</v>
      </c>
      <c r="J9" s="13" t="s">
        <v>13</v>
      </c>
      <c r="K9" s="13" t="s">
        <v>12</v>
      </c>
      <c r="L9" s="13" t="s">
        <v>13</v>
      </c>
      <c r="M9" s="13" t="s">
        <v>12</v>
      </c>
      <c r="N9" s="13" t="s">
        <v>13</v>
      </c>
      <c r="O9" s="13" t="s">
        <v>38</v>
      </c>
      <c r="P9" s="13" t="s">
        <v>39</v>
      </c>
    </row>
    <row r="10" spans="1:16" ht="7.5" customHeight="1">
      <c r="A10" s="3"/>
      <c r="B10" s="17"/>
      <c r="C10" s="18"/>
      <c r="D10" s="18"/>
      <c r="E10" s="18"/>
      <c r="F10" s="18"/>
      <c r="G10" s="18"/>
      <c r="H10" s="18"/>
      <c r="I10" s="18"/>
      <c r="J10" s="18"/>
      <c r="K10" s="18"/>
      <c r="L10" s="18"/>
      <c r="M10" s="18"/>
      <c r="N10" s="18"/>
      <c r="O10" s="19"/>
      <c r="P10" s="19"/>
    </row>
    <row r="11" spans="1:16" ht="24" customHeight="1">
      <c r="A11" s="4" t="s">
        <v>0</v>
      </c>
      <c r="B11" s="20">
        <f t="shared" ref="B11:B17" si="0">C11+D11</f>
        <v>77</v>
      </c>
      <c r="C11" s="21">
        <f t="shared" ref="C11:D17" si="1">E11+G11+I11+K11+M11</f>
        <v>22</v>
      </c>
      <c r="D11" s="21">
        <f t="shared" si="1"/>
        <v>55</v>
      </c>
      <c r="E11" s="21">
        <v>0</v>
      </c>
      <c r="F11" s="21">
        <v>0</v>
      </c>
      <c r="G11" s="21">
        <v>0</v>
      </c>
      <c r="H11" s="21">
        <v>0</v>
      </c>
      <c r="I11" s="21">
        <v>0</v>
      </c>
      <c r="J11" s="21">
        <v>9</v>
      </c>
      <c r="K11" s="21">
        <v>22</v>
      </c>
      <c r="L11" s="21">
        <v>46</v>
      </c>
      <c r="M11" s="21">
        <v>0</v>
      </c>
      <c r="N11" s="21">
        <v>0</v>
      </c>
      <c r="O11" s="22" t="s">
        <v>40</v>
      </c>
      <c r="P11" s="23">
        <v>78.7</v>
      </c>
    </row>
    <row r="12" spans="1:16" ht="24" customHeight="1">
      <c r="A12" s="4" t="s">
        <v>20</v>
      </c>
      <c r="B12" s="20">
        <f t="shared" si="0"/>
        <v>45</v>
      </c>
      <c r="C12" s="21">
        <f t="shared" si="1"/>
        <v>12</v>
      </c>
      <c r="D12" s="21">
        <f t="shared" si="1"/>
        <v>33</v>
      </c>
      <c r="E12" s="21">
        <v>0</v>
      </c>
      <c r="F12" s="21">
        <v>0</v>
      </c>
      <c r="G12" s="21">
        <v>0</v>
      </c>
      <c r="H12" s="21">
        <v>1</v>
      </c>
      <c r="I12" s="21">
        <v>0</v>
      </c>
      <c r="J12" s="21">
        <v>4</v>
      </c>
      <c r="K12" s="21">
        <v>12</v>
      </c>
      <c r="L12" s="21">
        <v>28</v>
      </c>
      <c r="M12" s="21">
        <v>0</v>
      </c>
      <c r="N12" s="21">
        <v>0</v>
      </c>
      <c r="O12" s="22" t="s">
        <v>40</v>
      </c>
      <c r="P12" s="23">
        <v>49.2</v>
      </c>
    </row>
    <row r="13" spans="1:16" ht="24" customHeight="1">
      <c r="A13" s="4" t="s">
        <v>21</v>
      </c>
      <c r="B13" s="20">
        <f t="shared" si="0"/>
        <v>22</v>
      </c>
      <c r="C13" s="21">
        <f t="shared" si="1"/>
        <v>6</v>
      </c>
      <c r="D13" s="21">
        <f t="shared" si="1"/>
        <v>16</v>
      </c>
      <c r="E13" s="21">
        <v>0</v>
      </c>
      <c r="F13" s="21">
        <v>0</v>
      </c>
      <c r="G13" s="21">
        <v>0</v>
      </c>
      <c r="H13" s="21">
        <v>0</v>
      </c>
      <c r="I13" s="21">
        <v>0</v>
      </c>
      <c r="J13" s="21">
        <v>4</v>
      </c>
      <c r="K13" s="21">
        <v>6</v>
      </c>
      <c r="L13" s="21">
        <v>12</v>
      </c>
      <c r="M13" s="21">
        <v>0</v>
      </c>
      <c r="N13" s="21">
        <v>0</v>
      </c>
      <c r="O13" s="22" t="s">
        <v>40</v>
      </c>
      <c r="P13" s="23">
        <v>27</v>
      </c>
    </row>
    <row r="14" spans="1:16" ht="24" customHeight="1">
      <c r="A14" s="4" t="s">
        <v>22</v>
      </c>
      <c r="B14" s="20">
        <f t="shared" si="0"/>
        <v>56</v>
      </c>
      <c r="C14" s="21">
        <f t="shared" si="1"/>
        <v>2</v>
      </c>
      <c r="D14" s="21">
        <f t="shared" si="1"/>
        <v>54</v>
      </c>
      <c r="E14" s="21">
        <v>0</v>
      </c>
      <c r="F14" s="21">
        <v>1</v>
      </c>
      <c r="G14" s="21">
        <v>0</v>
      </c>
      <c r="H14" s="21">
        <v>0</v>
      </c>
      <c r="I14" s="21">
        <v>0</v>
      </c>
      <c r="J14" s="21">
        <v>12</v>
      </c>
      <c r="K14" s="21">
        <v>2</v>
      </c>
      <c r="L14" s="21">
        <v>41</v>
      </c>
      <c r="M14" s="21">
        <v>0</v>
      </c>
      <c r="N14" s="21">
        <v>0</v>
      </c>
      <c r="O14" s="22" t="s">
        <v>40</v>
      </c>
      <c r="P14" s="23">
        <v>16.5</v>
      </c>
    </row>
    <row r="15" spans="1:16" ht="24" customHeight="1">
      <c r="A15" s="4" t="s">
        <v>23</v>
      </c>
      <c r="B15" s="20">
        <f t="shared" si="0"/>
        <v>41</v>
      </c>
      <c r="C15" s="21">
        <f t="shared" si="1"/>
        <v>0</v>
      </c>
      <c r="D15" s="21">
        <f t="shared" si="1"/>
        <v>41</v>
      </c>
      <c r="E15" s="21">
        <v>0</v>
      </c>
      <c r="F15" s="21">
        <v>0</v>
      </c>
      <c r="G15" s="21">
        <v>0</v>
      </c>
      <c r="H15" s="21">
        <v>0</v>
      </c>
      <c r="I15" s="21">
        <v>0</v>
      </c>
      <c r="J15" s="21">
        <v>9</v>
      </c>
      <c r="K15" s="21">
        <v>0</v>
      </c>
      <c r="L15" s="21">
        <v>32</v>
      </c>
      <c r="M15" s="21">
        <v>0</v>
      </c>
      <c r="N15" s="21">
        <v>0</v>
      </c>
      <c r="O15" s="23">
        <v>6.9</v>
      </c>
      <c r="P15" s="23">
        <v>14.9</v>
      </c>
    </row>
    <row r="16" spans="1:16" ht="24" customHeight="1">
      <c r="A16" s="4" t="s">
        <v>24</v>
      </c>
      <c r="B16" s="20">
        <f t="shared" si="0"/>
        <v>29</v>
      </c>
      <c r="C16" s="21">
        <f t="shared" si="1"/>
        <v>0</v>
      </c>
      <c r="D16" s="21">
        <f t="shared" si="1"/>
        <v>29</v>
      </c>
      <c r="E16" s="21">
        <v>0</v>
      </c>
      <c r="F16" s="21">
        <v>2</v>
      </c>
      <c r="G16" s="21">
        <v>0</v>
      </c>
      <c r="H16" s="21">
        <v>0</v>
      </c>
      <c r="I16" s="21">
        <v>0</v>
      </c>
      <c r="J16" s="21">
        <v>7</v>
      </c>
      <c r="K16" s="21">
        <v>0</v>
      </c>
      <c r="L16" s="21">
        <v>19</v>
      </c>
      <c r="M16" s="21">
        <v>0</v>
      </c>
      <c r="N16" s="21">
        <v>1</v>
      </c>
      <c r="O16" s="23">
        <v>4.5999999999999996</v>
      </c>
      <c r="P16" s="23">
        <v>12.3</v>
      </c>
    </row>
    <row r="17" spans="1:16" ht="24" customHeight="1">
      <c r="A17" s="4" t="s">
        <v>25</v>
      </c>
      <c r="B17" s="20">
        <f t="shared" si="0"/>
        <v>65</v>
      </c>
      <c r="C17" s="21">
        <f t="shared" si="1"/>
        <v>0</v>
      </c>
      <c r="D17" s="21">
        <f t="shared" si="1"/>
        <v>65</v>
      </c>
      <c r="E17" s="21">
        <v>0</v>
      </c>
      <c r="F17" s="21">
        <v>0</v>
      </c>
      <c r="G17" s="21">
        <v>0</v>
      </c>
      <c r="H17" s="21">
        <v>0</v>
      </c>
      <c r="I17" s="21">
        <v>0</v>
      </c>
      <c r="J17" s="21">
        <v>19</v>
      </c>
      <c r="K17" s="21">
        <v>0</v>
      </c>
      <c r="L17" s="21">
        <v>46</v>
      </c>
      <c r="M17" s="21">
        <v>0</v>
      </c>
      <c r="N17" s="21">
        <v>0</v>
      </c>
      <c r="O17" s="23">
        <v>9.6999999999999993</v>
      </c>
      <c r="P17" s="23">
        <v>10.5</v>
      </c>
    </row>
    <row r="18" spans="1:16" ht="24" customHeight="1">
      <c r="A18" s="4" t="s">
        <v>26</v>
      </c>
      <c r="B18" s="20">
        <v>55</v>
      </c>
      <c r="C18" s="21">
        <v>0</v>
      </c>
      <c r="D18" s="21">
        <v>55</v>
      </c>
      <c r="E18" s="21">
        <v>0</v>
      </c>
      <c r="F18" s="21">
        <v>0</v>
      </c>
      <c r="G18" s="21">
        <v>0</v>
      </c>
      <c r="H18" s="21">
        <v>0</v>
      </c>
      <c r="I18" s="21">
        <v>0</v>
      </c>
      <c r="J18" s="21">
        <v>19</v>
      </c>
      <c r="K18" s="21">
        <v>0</v>
      </c>
      <c r="L18" s="21">
        <v>35</v>
      </c>
      <c r="M18" s="21">
        <v>0</v>
      </c>
      <c r="N18" s="21">
        <v>1</v>
      </c>
      <c r="O18" s="23">
        <v>8.1</v>
      </c>
      <c r="P18" s="23">
        <v>8.9</v>
      </c>
    </row>
    <row r="19" spans="1:16" ht="24" customHeight="1">
      <c r="A19" s="4" t="s">
        <v>27</v>
      </c>
      <c r="B19" s="20">
        <v>41</v>
      </c>
      <c r="C19" s="21">
        <v>0</v>
      </c>
      <c r="D19" s="21">
        <v>41</v>
      </c>
      <c r="E19" s="21">
        <v>0</v>
      </c>
      <c r="F19" s="21">
        <v>0</v>
      </c>
      <c r="G19" s="21">
        <v>0</v>
      </c>
      <c r="H19" s="21">
        <v>0</v>
      </c>
      <c r="I19" s="21">
        <v>0</v>
      </c>
      <c r="J19" s="21">
        <v>10</v>
      </c>
      <c r="K19" s="21">
        <v>0</v>
      </c>
      <c r="L19" s="21">
        <v>31</v>
      </c>
      <c r="M19" s="21">
        <v>0</v>
      </c>
      <c r="N19" s="21">
        <v>0</v>
      </c>
      <c r="O19" s="23">
        <v>6</v>
      </c>
      <c r="P19" s="23">
        <v>7.1</v>
      </c>
    </row>
    <row r="20" spans="1:16" ht="24" customHeight="1">
      <c r="A20" s="4" t="s">
        <v>28</v>
      </c>
      <c r="B20" s="20">
        <v>41</v>
      </c>
      <c r="C20" s="21">
        <v>0</v>
      </c>
      <c r="D20" s="21">
        <v>41</v>
      </c>
      <c r="E20" s="21">
        <v>0</v>
      </c>
      <c r="F20" s="21">
        <v>0</v>
      </c>
      <c r="G20" s="21">
        <v>0</v>
      </c>
      <c r="H20" s="21">
        <v>0</v>
      </c>
      <c r="I20" s="21">
        <v>0</v>
      </c>
      <c r="J20" s="21">
        <v>11</v>
      </c>
      <c r="K20" s="21">
        <v>0</v>
      </c>
      <c r="L20" s="21">
        <v>30</v>
      </c>
      <c r="M20" s="21">
        <v>0</v>
      </c>
      <c r="N20" s="21">
        <v>0</v>
      </c>
      <c r="O20" s="23">
        <v>6</v>
      </c>
      <c r="P20" s="23">
        <v>6.7</v>
      </c>
    </row>
    <row r="21" spans="1:16" ht="24" customHeight="1">
      <c r="A21" s="4" t="s">
        <v>29</v>
      </c>
      <c r="B21" s="20">
        <v>40</v>
      </c>
      <c r="C21" s="21">
        <v>0</v>
      </c>
      <c r="D21" s="21">
        <v>40</v>
      </c>
      <c r="E21" s="21">
        <v>0</v>
      </c>
      <c r="F21" s="21">
        <v>1</v>
      </c>
      <c r="G21" s="21">
        <v>0</v>
      </c>
      <c r="H21" s="21">
        <v>0</v>
      </c>
      <c r="I21" s="21">
        <v>0</v>
      </c>
      <c r="J21" s="21">
        <v>13</v>
      </c>
      <c r="K21" s="21">
        <v>0</v>
      </c>
      <c r="L21" s="21">
        <v>26</v>
      </c>
      <c r="M21" s="21">
        <v>0</v>
      </c>
      <c r="N21" s="21">
        <v>0</v>
      </c>
      <c r="O21" s="23">
        <v>5.8</v>
      </c>
      <c r="P21" s="23">
        <v>6</v>
      </c>
    </row>
    <row r="22" spans="1:16" ht="24" customHeight="1">
      <c r="A22" s="4" t="s">
        <v>30</v>
      </c>
      <c r="B22" s="20">
        <v>46</v>
      </c>
      <c r="C22" s="21">
        <v>0</v>
      </c>
      <c r="D22" s="21">
        <v>46</v>
      </c>
      <c r="E22" s="24" t="s">
        <v>15</v>
      </c>
      <c r="F22" s="24" t="s">
        <v>15</v>
      </c>
      <c r="G22" s="24" t="s">
        <v>15</v>
      </c>
      <c r="H22" s="24" t="s">
        <v>15</v>
      </c>
      <c r="I22" s="21">
        <v>0</v>
      </c>
      <c r="J22" s="21">
        <v>18</v>
      </c>
      <c r="K22" s="21">
        <v>0</v>
      </c>
      <c r="L22" s="21">
        <v>28</v>
      </c>
      <c r="M22" s="21">
        <v>0</v>
      </c>
      <c r="N22" s="21">
        <v>0</v>
      </c>
      <c r="O22" s="23">
        <v>6.6</v>
      </c>
      <c r="P22" s="23">
        <v>7.1</v>
      </c>
    </row>
    <row r="23" spans="1:16" ht="24" customHeight="1">
      <c r="A23" s="4" t="s">
        <v>31</v>
      </c>
      <c r="B23" s="20">
        <v>36</v>
      </c>
      <c r="C23" s="21">
        <v>0</v>
      </c>
      <c r="D23" s="21">
        <v>36</v>
      </c>
      <c r="E23" s="24" t="s">
        <v>15</v>
      </c>
      <c r="F23" s="24" t="s">
        <v>15</v>
      </c>
      <c r="G23" s="24" t="s">
        <v>15</v>
      </c>
      <c r="H23" s="24" t="s">
        <v>15</v>
      </c>
      <c r="I23" s="21">
        <v>0</v>
      </c>
      <c r="J23" s="21">
        <v>21</v>
      </c>
      <c r="K23" s="21">
        <v>0</v>
      </c>
      <c r="L23" s="21">
        <v>15</v>
      </c>
      <c r="M23" s="21">
        <v>0</v>
      </c>
      <c r="N23" s="21">
        <v>0</v>
      </c>
      <c r="O23" s="23">
        <v>5.2</v>
      </c>
      <c r="P23" s="23">
        <v>6.9</v>
      </c>
    </row>
    <row r="24" spans="1:16" ht="24" customHeight="1">
      <c r="A24" s="4" t="s">
        <v>32</v>
      </c>
      <c r="B24" s="20">
        <v>34</v>
      </c>
      <c r="C24" s="21">
        <v>0</v>
      </c>
      <c r="D24" s="21">
        <v>34</v>
      </c>
      <c r="E24" s="24" t="s">
        <v>15</v>
      </c>
      <c r="F24" s="24" t="s">
        <v>15</v>
      </c>
      <c r="G24" s="24" t="s">
        <v>15</v>
      </c>
      <c r="H24" s="24" t="s">
        <v>15</v>
      </c>
      <c r="I24" s="21">
        <v>0</v>
      </c>
      <c r="J24" s="21">
        <v>7</v>
      </c>
      <c r="K24" s="21">
        <v>0</v>
      </c>
      <c r="L24" s="21">
        <v>27</v>
      </c>
      <c r="M24" s="21">
        <v>0</v>
      </c>
      <c r="N24" s="21">
        <v>0</v>
      </c>
      <c r="O24" s="23">
        <v>5.8</v>
      </c>
      <c r="P24" s="23">
        <v>6.6</v>
      </c>
    </row>
    <row r="25" spans="1:16" ht="24" customHeight="1">
      <c r="A25" s="4" t="s">
        <v>1</v>
      </c>
      <c r="B25" s="20">
        <v>43</v>
      </c>
      <c r="C25" s="21">
        <v>0</v>
      </c>
      <c r="D25" s="21">
        <v>43</v>
      </c>
      <c r="E25" s="24" t="s">
        <v>15</v>
      </c>
      <c r="F25" s="24" t="s">
        <v>15</v>
      </c>
      <c r="G25" s="24" t="s">
        <v>15</v>
      </c>
      <c r="H25" s="24" t="s">
        <v>15</v>
      </c>
      <c r="I25" s="21">
        <v>0</v>
      </c>
      <c r="J25" s="21">
        <v>21</v>
      </c>
      <c r="K25" s="21">
        <v>0</v>
      </c>
      <c r="L25" s="21">
        <v>22</v>
      </c>
      <c r="M25" s="21">
        <v>0</v>
      </c>
      <c r="N25" s="21">
        <v>0</v>
      </c>
      <c r="O25" s="23">
        <v>6.3</v>
      </c>
      <c r="P25" s="23">
        <v>6.4</v>
      </c>
    </row>
    <row r="26" spans="1:16" ht="24" customHeight="1">
      <c r="A26" s="4" t="s">
        <v>2</v>
      </c>
      <c r="B26" s="20">
        <v>29</v>
      </c>
      <c r="C26" s="21">
        <v>0</v>
      </c>
      <c r="D26" s="21">
        <v>29</v>
      </c>
      <c r="E26" s="24" t="s">
        <v>15</v>
      </c>
      <c r="F26" s="24" t="s">
        <v>15</v>
      </c>
      <c r="G26" s="24" t="s">
        <v>15</v>
      </c>
      <c r="H26" s="24" t="s">
        <v>15</v>
      </c>
      <c r="I26" s="25">
        <v>0</v>
      </c>
      <c r="J26" s="21">
        <v>12</v>
      </c>
      <c r="K26" s="25">
        <v>0</v>
      </c>
      <c r="L26" s="21">
        <v>17</v>
      </c>
      <c r="M26" s="25">
        <v>0</v>
      </c>
      <c r="N26" s="25">
        <v>0</v>
      </c>
      <c r="O26" s="26">
        <v>4.3</v>
      </c>
      <c r="P26" s="23">
        <v>6</v>
      </c>
    </row>
    <row r="27" spans="1:16" ht="24" customHeight="1">
      <c r="A27" s="4" t="s">
        <v>34</v>
      </c>
      <c r="B27" s="20">
        <v>29</v>
      </c>
      <c r="C27" s="21">
        <v>0</v>
      </c>
      <c r="D27" s="21">
        <v>29</v>
      </c>
      <c r="E27" s="24" t="s">
        <v>15</v>
      </c>
      <c r="F27" s="24" t="s">
        <v>15</v>
      </c>
      <c r="G27" s="24" t="s">
        <v>15</v>
      </c>
      <c r="H27" s="24" t="s">
        <v>15</v>
      </c>
      <c r="I27" s="25">
        <v>0</v>
      </c>
      <c r="J27" s="21">
        <v>11</v>
      </c>
      <c r="K27" s="25">
        <v>0</v>
      </c>
      <c r="L27" s="21">
        <v>18</v>
      </c>
      <c r="M27" s="24" t="s">
        <v>15</v>
      </c>
      <c r="N27" s="24" t="s">
        <v>15</v>
      </c>
      <c r="O27" s="23">
        <v>4.2</v>
      </c>
      <c r="P27" s="23">
        <v>5.5</v>
      </c>
    </row>
    <row r="28" spans="1:16" ht="24" customHeight="1">
      <c r="A28" s="4" t="s">
        <v>35</v>
      </c>
      <c r="B28" s="20">
        <v>24</v>
      </c>
      <c r="C28" s="21">
        <v>0</v>
      </c>
      <c r="D28" s="21">
        <v>24</v>
      </c>
      <c r="E28" s="24" t="s">
        <v>15</v>
      </c>
      <c r="F28" s="24" t="s">
        <v>15</v>
      </c>
      <c r="G28" s="24" t="s">
        <v>15</v>
      </c>
      <c r="H28" s="24" t="s">
        <v>15</v>
      </c>
      <c r="I28" s="25">
        <v>0</v>
      </c>
      <c r="J28" s="21">
        <v>4</v>
      </c>
      <c r="K28" s="25">
        <v>0</v>
      </c>
      <c r="L28" s="21">
        <v>20</v>
      </c>
      <c r="M28" s="24" t="s">
        <v>15</v>
      </c>
      <c r="N28" s="24" t="s">
        <v>15</v>
      </c>
      <c r="O28" s="23">
        <v>3.5162568273986734</v>
      </c>
      <c r="P28" s="23">
        <v>5</v>
      </c>
    </row>
    <row r="29" spans="1:16" ht="24" customHeight="1">
      <c r="A29" s="4" t="s">
        <v>41</v>
      </c>
      <c r="B29" s="20">
        <v>28</v>
      </c>
      <c r="C29" s="21">
        <v>0</v>
      </c>
      <c r="D29" s="21">
        <v>28</v>
      </c>
      <c r="E29" s="24" t="s">
        <v>15</v>
      </c>
      <c r="F29" s="24" t="s">
        <v>15</v>
      </c>
      <c r="G29" s="24" t="s">
        <v>15</v>
      </c>
      <c r="H29" s="24" t="s">
        <v>15</v>
      </c>
      <c r="I29" s="25">
        <v>0</v>
      </c>
      <c r="J29" s="21">
        <v>7</v>
      </c>
      <c r="K29" s="25">
        <v>0</v>
      </c>
      <c r="L29" s="21">
        <v>21</v>
      </c>
      <c r="M29" s="24" t="s">
        <v>15</v>
      </c>
      <c r="N29" s="24" t="s">
        <v>15</v>
      </c>
      <c r="O29" s="23">
        <v>4.0999999999999996</v>
      </c>
      <c r="P29" s="22">
        <v>5.7</v>
      </c>
    </row>
    <row r="30" spans="1:16" ht="24" customHeight="1">
      <c r="A30" s="34" t="s">
        <v>43</v>
      </c>
      <c r="B30" s="35">
        <v>30</v>
      </c>
      <c r="C30" s="36">
        <v>0</v>
      </c>
      <c r="D30" s="36">
        <v>30</v>
      </c>
      <c r="E30" s="24" t="s">
        <v>15</v>
      </c>
      <c r="F30" s="24" t="s">
        <v>15</v>
      </c>
      <c r="G30" s="24" t="s">
        <v>15</v>
      </c>
      <c r="H30" s="24" t="s">
        <v>15</v>
      </c>
      <c r="I30" s="36">
        <v>0</v>
      </c>
      <c r="J30" s="36">
        <v>9</v>
      </c>
      <c r="K30" s="36">
        <v>0</v>
      </c>
      <c r="L30" s="36">
        <v>21</v>
      </c>
      <c r="M30" s="24" t="s">
        <v>15</v>
      </c>
      <c r="N30" s="24" t="s">
        <v>15</v>
      </c>
      <c r="O30" s="22">
        <v>4.3874723040810801</v>
      </c>
      <c r="P30" s="22">
        <v>5</v>
      </c>
    </row>
    <row r="31" spans="1:16" s="37" customFormat="1" ht="24" customHeight="1">
      <c r="A31" s="4" t="s">
        <v>44</v>
      </c>
      <c r="B31" s="20">
        <v>24</v>
      </c>
      <c r="C31" s="21">
        <v>0</v>
      </c>
      <c r="D31" s="21">
        <v>24</v>
      </c>
      <c r="E31" s="24" t="s">
        <v>15</v>
      </c>
      <c r="F31" s="24" t="s">
        <v>15</v>
      </c>
      <c r="G31" s="24" t="s">
        <v>15</v>
      </c>
      <c r="H31" s="24" t="s">
        <v>15</v>
      </c>
      <c r="I31" s="25">
        <v>0</v>
      </c>
      <c r="J31" s="21">
        <v>8</v>
      </c>
      <c r="K31" s="25">
        <v>0</v>
      </c>
      <c r="L31" s="21">
        <v>16</v>
      </c>
      <c r="M31" s="24" t="s">
        <v>15</v>
      </c>
      <c r="N31" s="24" t="s">
        <v>15</v>
      </c>
      <c r="O31" s="23">
        <v>3.8814476505920825</v>
      </c>
      <c r="P31" s="23">
        <v>5.4</v>
      </c>
    </row>
    <row r="32" spans="1:16" ht="23.25" customHeight="1">
      <c r="A32" s="4" t="s">
        <v>45</v>
      </c>
      <c r="B32" s="20">
        <v>31</v>
      </c>
      <c r="C32" s="21">
        <v>0</v>
      </c>
      <c r="D32" s="21">
        <v>31</v>
      </c>
      <c r="E32" s="24" t="s">
        <v>15</v>
      </c>
      <c r="F32" s="24" t="s">
        <v>15</v>
      </c>
      <c r="G32" s="24" t="s">
        <v>15</v>
      </c>
      <c r="H32" s="24" t="s">
        <v>15</v>
      </c>
      <c r="I32" s="25">
        <v>0</v>
      </c>
      <c r="J32" s="21">
        <v>7</v>
      </c>
      <c r="K32" s="25">
        <v>0</v>
      </c>
      <c r="L32" s="21">
        <v>24</v>
      </c>
      <c r="M32" s="24" t="s">
        <v>15</v>
      </c>
      <c r="N32" s="24" t="s">
        <v>15</v>
      </c>
      <c r="O32" s="23">
        <v>4.9851009804567958</v>
      </c>
      <c r="P32" s="23">
        <v>5.5</v>
      </c>
    </row>
    <row r="33" spans="1:244" ht="23.25" customHeight="1">
      <c r="A33" s="34" t="s">
        <v>46</v>
      </c>
      <c r="B33" s="35">
        <v>34</v>
      </c>
      <c r="C33" s="36">
        <v>0</v>
      </c>
      <c r="D33" s="36">
        <v>34</v>
      </c>
      <c r="E33" s="24" t="s">
        <v>15</v>
      </c>
      <c r="F33" s="24" t="s">
        <v>15</v>
      </c>
      <c r="G33" s="24" t="s">
        <v>15</v>
      </c>
      <c r="H33" s="24" t="s">
        <v>15</v>
      </c>
      <c r="I33" s="25">
        <v>0</v>
      </c>
      <c r="J33" s="36">
        <v>7</v>
      </c>
      <c r="K33" s="36">
        <v>0</v>
      </c>
      <c r="L33" s="36">
        <v>27</v>
      </c>
      <c r="M33" s="24" t="s">
        <v>15</v>
      </c>
      <c r="N33" s="24" t="s">
        <v>15</v>
      </c>
      <c r="O33" s="23">
        <v>5.4599265479293226</v>
      </c>
      <c r="P33" s="23">
        <v>5.9</v>
      </c>
    </row>
    <row r="34" spans="1:244" ht="23.25" customHeight="1">
      <c r="A34" s="34" t="s">
        <v>47</v>
      </c>
      <c r="B34" s="35">
        <v>27</v>
      </c>
      <c r="C34" s="36">
        <v>0</v>
      </c>
      <c r="D34" s="36">
        <v>27</v>
      </c>
      <c r="E34" s="24" t="s">
        <v>15</v>
      </c>
      <c r="F34" s="24" t="s">
        <v>15</v>
      </c>
      <c r="G34" s="24" t="s">
        <v>15</v>
      </c>
      <c r="H34" s="24" t="s">
        <v>15</v>
      </c>
      <c r="I34" s="25">
        <v>0</v>
      </c>
      <c r="J34" s="36">
        <v>2</v>
      </c>
      <c r="K34" s="36">
        <v>0</v>
      </c>
      <c r="L34" s="36">
        <v>25</v>
      </c>
      <c r="M34" s="24" t="s">
        <v>15</v>
      </c>
      <c r="N34" s="24" t="s">
        <v>15</v>
      </c>
      <c r="O34" s="23">
        <v>4.3285185244561299</v>
      </c>
      <c r="P34" s="23">
        <v>6.1</v>
      </c>
    </row>
    <row r="35" spans="1:244" ht="23.25" customHeight="1">
      <c r="A35" s="34" t="s">
        <v>48</v>
      </c>
      <c r="B35" s="35">
        <v>30</v>
      </c>
      <c r="C35" s="36">
        <v>0</v>
      </c>
      <c r="D35" s="36">
        <v>30</v>
      </c>
      <c r="E35" s="24" t="s">
        <v>15</v>
      </c>
      <c r="F35" s="24" t="s">
        <v>15</v>
      </c>
      <c r="G35" s="24" t="s">
        <v>15</v>
      </c>
      <c r="H35" s="24" t="s">
        <v>15</v>
      </c>
      <c r="I35" s="25">
        <v>0</v>
      </c>
      <c r="J35" s="36">
        <v>6</v>
      </c>
      <c r="K35" s="36">
        <v>0</v>
      </c>
      <c r="L35" s="36">
        <v>24</v>
      </c>
      <c r="M35" s="24" t="s">
        <v>15</v>
      </c>
      <c r="N35" s="24" t="s">
        <v>15</v>
      </c>
      <c r="O35" s="23">
        <v>4.7791856904808183</v>
      </c>
      <c r="P35" s="49">
        <v>6.4</v>
      </c>
      <c r="Q35" s="24"/>
      <c r="R35" s="24"/>
      <c r="S35" s="16"/>
      <c r="T35" s="16"/>
      <c r="U35" s="48"/>
      <c r="V35" s="15"/>
      <c r="W35" s="15"/>
      <c r="X35" s="15"/>
      <c r="Y35" s="24"/>
      <c r="Z35" s="24"/>
      <c r="AA35" s="24"/>
      <c r="AB35" s="24"/>
      <c r="AC35" s="38"/>
      <c r="AD35" s="15"/>
      <c r="AE35" s="15"/>
      <c r="AF35" s="15"/>
      <c r="AG35" s="24"/>
      <c r="AH35" s="24"/>
      <c r="AI35" s="16"/>
      <c r="AJ35" s="16"/>
      <c r="AK35" s="5"/>
      <c r="AL35" s="30"/>
      <c r="AM35" s="15"/>
      <c r="AN35" s="15"/>
      <c r="AO35" s="24"/>
      <c r="AP35" s="24"/>
      <c r="AQ35" s="24"/>
      <c r="AR35" s="24"/>
      <c r="AS35" s="38"/>
      <c r="AT35" s="15"/>
      <c r="AU35" s="15"/>
      <c r="AV35" s="15"/>
      <c r="AW35" s="24"/>
      <c r="AX35" s="24"/>
      <c r="AY35" s="16"/>
      <c r="AZ35" s="16"/>
      <c r="BA35" s="5"/>
      <c r="BB35" s="30"/>
      <c r="BC35" s="15"/>
      <c r="BD35" s="15"/>
      <c r="BE35" s="24"/>
      <c r="BF35" s="24"/>
      <c r="BG35" s="24"/>
      <c r="BH35" s="24"/>
      <c r="BI35" s="38"/>
      <c r="BJ35" s="15"/>
      <c r="BK35" s="15"/>
      <c r="BL35" s="15"/>
      <c r="BM35" s="24"/>
      <c r="BN35" s="24"/>
      <c r="BO35" s="16"/>
      <c r="BP35" s="16"/>
      <c r="BQ35" s="5"/>
      <c r="BR35" s="30"/>
      <c r="BS35" s="15"/>
      <c r="BT35" s="15"/>
      <c r="BU35" s="24"/>
      <c r="BV35" s="24"/>
      <c r="BW35" s="24" t="s">
        <v>15</v>
      </c>
      <c r="BX35" s="24" t="s">
        <v>15</v>
      </c>
      <c r="BY35" s="38">
        <v>0</v>
      </c>
      <c r="BZ35" s="15">
        <f>SUM(BZ41:BZ48)</f>
        <v>0</v>
      </c>
      <c r="CA35" s="15">
        <f>+SUM(CA44:CA51)</f>
        <v>0</v>
      </c>
      <c r="CB35" s="15">
        <f>SUM(CB41:CB48)</f>
        <v>0</v>
      </c>
      <c r="CC35" s="24" t="s">
        <v>15</v>
      </c>
      <c r="CD35" s="24" t="s">
        <v>15</v>
      </c>
      <c r="CE35" s="16" t="e">
        <f>+BR35/CH35*100000</f>
        <v>#DIV/0!</v>
      </c>
      <c r="CF35" s="16">
        <v>5.5</v>
      </c>
      <c r="CG35" s="5" t="s">
        <v>45</v>
      </c>
      <c r="CH35" s="30">
        <f>+CI35+CJ35</f>
        <v>0</v>
      </c>
      <c r="CI35" s="15">
        <f>+CO35+CQ35</f>
        <v>0</v>
      </c>
      <c r="CJ35" s="15">
        <f>SUM(CP35,CR35)</f>
        <v>0</v>
      </c>
      <c r="CK35" s="24" t="s">
        <v>15</v>
      </c>
      <c r="CL35" s="24" t="s">
        <v>15</v>
      </c>
      <c r="CM35" s="24" t="s">
        <v>15</v>
      </c>
      <c r="CN35" s="24" t="s">
        <v>15</v>
      </c>
      <c r="CO35" s="38">
        <v>0</v>
      </c>
      <c r="CP35" s="15">
        <f>SUM(CP41:CP48)</f>
        <v>0</v>
      </c>
      <c r="CQ35" s="15">
        <f>+SUM(CQ44:CQ51)</f>
        <v>0</v>
      </c>
      <c r="CR35" s="15">
        <f>SUM(CR41:CR48)</f>
        <v>0</v>
      </c>
      <c r="CS35" s="24" t="s">
        <v>15</v>
      </c>
      <c r="CT35" s="24" t="s">
        <v>15</v>
      </c>
      <c r="CU35" s="16" t="e">
        <f>+CH35/CX35*100000</f>
        <v>#DIV/0!</v>
      </c>
      <c r="CV35" s="16">
        <v>5.5</v>
      </c>
      <c r="CW35" s="5" t="s">
        <v>45</v>
      </c>
      <c r="CX35" s="30">
        <f>+CY35+CZ35</f>
        <v>0</v>
      </c>
      <c r="CY35" s="15">
        <f>+DE35+DG35</f>
        <v>0</v>
      </c>
      <c r="CZ35" s="15">
        <f>SUM(DF35,DH35)</f>
        <v>0</v>
      </c>
      <c r="DA35" s="24" t="s">
        <v>15</v>
      </c>
      <c r="DB35" s="24" t="s">
        <v>15</v>
      </c>
      <c r="DC35" s="24" t="s">
        <v>15</v>
      </c>
      <c r="DD35" s="24" t="s">
        <v>15</v>
      </c>
      <c r="DE35" s="38">
        <v>0</v>
      </c>
      <c r="DF35" s="15">
        <f>SUM(DF41:DF48)</f>
        <v>0</v>
      </c>
      <c r="DG35" s="15">
        <f>+SUM(DG44:DG51)</f>
        <v>0</v>
      </c>
      <c r="DH35" s="15">
        <f>SUM(DH41:DH48)</f>
        <v>0</v>
      </c>
      <c r="DI35" s="24" t="s">
        <v>15</v>
      </c>
      <c r="DJ35" s="24" t="s">
        <v>15</v>
      </c>
      <c r="DK35" s="16" t="e">
        <f>+CX35/DN35*100000</f>
        <v>#DIV/0!</v>
      </c>
      <c r="DL35" s="16">
        <v>5.5</v>
      </c>
      <c r="DM35" s="5" t="s">
        <v>45</v>
      </c>
      <c r="DN35" s="30">
        <f>+DO35+DP35</f>
        <v>0</v>
      </c>
      <c r="DO35" s="15">
        <f>+DU35+DW35</f>
        <v>0</v>
      </c>
      <c r="DP35" s="15">
        <f>SUM(DV35,DX35)</f>
        <v>0</v>
      </c>
      <c r="DQ35" s="24" t="s">
        <v>15</v>
      </c>
      <c r="DR35" s="24" t="s">
        <v>15</v>
      </c>
      <c r="DS35" s="24" t="s">
        <v>15</v>
      </c>
      <c r="DT35" s="24" t="s">
        <v>15</v>
      </c>
      <c r="DU35" s="38">
        <v>0</v>
      </c>
      <c r="DV35" s="15">
        <f>SUM(DV41:DV48)</f>
        <v>0</v>
      </c>
      <c r="DW35" s="15">
        <f>+SUM(DW44:DW51)</f>
        <v>0</v>
      </c>
      <c r="DX35" s="15">
        <f>SUM(DX41:DX48)</f>
        <v>0</v>
      </c>
      <c r="DY35" s="24" t="s">
        <v>15</v>
      </c>
      <c r="DZ35" s="24" t="s">
        <v>15</v>
      </c>
      <c r="EA35" s="16" t="e">
        <f>+DN35/ED35*100000</f>
        <v>#DIV/0!</v>
      </c>
      <c r="EB35" s="16">
        <v>5.5</v>
      </c>
      <c r="EC35" s="5" t="s">
        <v>45</v>
      </c>
      <c r="ED35" s="30">
        <f>+EE35+EF35</f>
        <v>0</v>
      </c>
      <c r="EE35" s="15">
        <f>+EK35+EM35</f>
        <v>0</v>
      </c>
      <c r="EF35" s="15">
        <f>SUM(EL35,EN35)</f>
        <v>0</v>
      </c>
      <c r="EG35" s="24" t="s">
        <v>15</v>
      </c>
      <c r="EH35" s="24" t="s">
        <v>15</v>
      </c>
      <c r="EI35" s="24" t="s">
        <v>15</v>
      </c>
      <c r="EJ35" s="24" t="s">
        <v>15</v>
      </c>
      <c r="EK35" s="38">
        <v>0</v>
      </c>
      <c r="EL35" s="15">
        <f>SUM(EL41:EL48)</f>
        <v>0</v>
      </c>
      <c r="EM35" s="15">
        <f>+SUM(EM44:EM51)</f>
        <v>0</v>
      </c>
      <c r="EN35" s="15">
        <f>SUM(EN41:EN48)</f>
        <v>0</v>
      </c>
      <c r="EO35" s="24" t="s">
        <v>15</v>
      </c>
      <c r="EP35" s="24" t="s">
        <v>15</v>
      </c>
      <c r="EQ35" s="16" t="e">
        <f>+ED35/ET35*100000</f>
        <v>#DIV/0!</v>
      </c>
      <c r="ER35" s="16">
        <v>5.5</v>
      </c>
      <c r="ES35" s="5" t="s">
        <v>45</v>
      </c>
      <c r="ET35" s="30">
        <f>+EU35+EV35</f>
        <v>0</v>
      </c>
      <c r="EU35" s="15">
        <f>+FA35+FC35</f>
        <v>0</v>
      </c>
      <c r="EV35" s="15">
        <f>SUM(FB35,FD35)</f>
        <v>0</v>
      </c>
      <c r="EW35" s="24" t="s">
        <v>15</v>
      </c>
      <c r="EX35" s="24" t="s">
        <v>15</v>
      </c>
      <c r="EY35" s="24" t="s">
        <v>15</v>
      </c>
      <c r="EZ35" s="24" t="s">
        <v>15</v>
      </c>
      <c r="FA35" s="38">
        <v>0</v>
      </c>
      <c r="FB35" s="15">
        <f>SUM(FB41:FB48)</f>
        <v>0</v>
      </c>
      <c r="FC35" s="15">
        <f>+SUM(FC44:FC51)</f>
        <v>0</v>
      </c>
      <c r="FD35" s="15">
        <f>SUM(FD41:FD48)</f>
        <v>0</v>
      </c>
      <c r="FE35" s="24" t="s">
        <v>15</v>
      </c>
      <c r="FF35" s="24" t="s">
        <v>15</v>
      </c>
      <c r="FG35" s="16" t="e">
        <f>+ET35/FJ35*100000</f>
        <v>#DIV/0!</v>
      </c>
      <c r="FH35" s="16">
        <v>5.5</v>
      </c>
      <c r="FI35" s="5" t="s">
        <v>45</v>
      </c>
      <c r="FJ35" s="30">
        <f>+FK35+FL35</f>
        <v>0</v>
      </c>
      <c r="FK35" s="15">
        <f>+FQ35+FS35</f>
        <v>0</v>
      </c>
      <c r="FL35" s="15">
        <f>SUM(FR35,FT35)</f>
        <v>0</v>
      </c>
      <c r="FM35" s="24" t="s">
        <v>15</v>
      </c>
      <c r="FN35" s="24" t="s">
        <v>15</v>
      </c>
      <c r="FO35" s="24" t="s">
        <v>15</v>
      </c>
      <c r="FP35" s="24" t="s">
        <v>15</v>
      </c>
      <c r="FQ35" s="38">
        <v>0</v>
      </c>
      <c r="FR35" s="15">
        <f>SUM(FR41:FR48)</f>
        <v>0</v>
      </c>
      <c r="FS35" s="15">
        <f>+SUM(FS44:FS51)</f>
        <v>0</v>
      </c>
      <c r="FT35" s="15">
        <f>SUM(FT41:FT48)</f>
        <v>0</v>
      </c>
      <c r="FU35" s="24" t="s">
        <v>15</v>
      </c>
      <c r="FV35" s="24" t="s">
        <v>15</v>
      </c>
      <c r="FW35" s="16" t="e">
        <f>+FJ35/FZ35*100000</f>
        <v>#DIV/0!</v>
      </c>
      <c r="FX35" s="16">
        <v>5.5</v>
      </c>
      <c r="FY35" s="5" t="s">
        <v>45</v>
      </c>
      <c r="FZ35" s="30">
        <f>+GA35+GB35</f>
        <v>0</v>
      </c>
      <c r="GA35" s="15">
        <f>+GG35+GI35</f>
        <v>0</v>
      </c>
      <c r="GB35" s="15">
        <f>SUM(GH35,GJ35)</f>
        <v>0</v>
      </c>
      <c r="GC35" s="24" t="s">
        <v>15</v>
      </c>
      <c r="GD35" s="24" t="s">
        <v>15</v>
      </c>
      <c r="GE35" s="24" t="s">
        <v>15</v>
      </c>
      <c r="GF35" s="24" t="s">
        <v>15</v>
      </c>
      <c r="GG35" s="38">
        <v>0</v>
      </c>
      <c r="GH35" s="15">
        <f>SUM(GH41:GH48)</f>
        <v>0</v>
      </c>
      <c r="GI35" s="15">
        <f>+SUM(GI44:GI51)</f>
        <v>0</v>
      </c>
      <c r="GJ35" s="15">
        <f>SUM(GJ41:GJ48)</f>
        <v>0</v>
      </c>
      <c r="GK35" s="24" t="s">
        <v>15</v>
      </c>
      <c r="GL35" s="24" t="s">
        <v>15</v>
      </c>
      <c r="GM35" s="16" t="e">
        <f>+FZ35/GP35*100000</f>
        <v>#DIV/0!</v>
      </c>
      <c r="GN35" s="16">
        <v>5.5</v>
      </c>
      <c r="GO35" s="5" t="s">
        <v>45</v>
      </c>
      <c r="GP35" s="30">
        <f>+GQ35+GR35</f>
        <v>0</v>
      </c>
      <c r="GQ35" s="15">
        <f>+GW35+GY35</f>
        <v>0</v>
      </c>
      <c r="GR35" s="15">
        <f>SUM(GX35,GZ35)</f>
        <v>0</v>
      </c>
      <c r="GS35" s="24" t="s">
        <v>15</v>
      </c>
      <c r="GT35" s="24" t="s">
        <v>15</v>
      </c>
      <c r="GU35" s="24" t="s">
        <v>15</v>
      </c>
      <c r="GV35" s="24" t="s">
        <v>15</v>
      </c>
      <c r="GW35" s="38">
        <v>0</v>
      </c>
      <c r="GX35" s="15">
        <f>SUM(GX41:GX48)</f>
        <v>0</v>
      </c>
      <c r="GY35" s="15">
        <f>+SUM(GY44:GY51)</f>
        <v>0</v>
      </c>
      <c r="GZ35" s="15">
        <f>SUM(GZ41:GZ48)</f>
        <v>0</v>
      </c>
      <c r="HA35" s="24" t="s">
        <v>15</v>
      </c>
      <c r="HB35" s="24" t="s">
        <v>15</v>
      </c>
      <c r="HC35" s="16" t="e">
        <f>+GP35/HF35*100000</f>
        <v>#DIV/0!</v>
      </c>
      <c r="HD35" s="16">
        <v>5.5</v>
      </c>
      <c r="HE35" s="5" t="s">
        <v>45</v>
      </c>
      <c r="HF35" s="30">
        <f>+HG35+HH35</f>
        <v>0</v>
      </c>
      <c r="HG35" s="15">
        <f>+HM35+HO35</f>
        <v>0</v>
      </c>
      <c r="HH35" s="15">
        <f>SUM(HN35,HP35)</f>
        <v>0</v>
      </c>
      <c r="HI35" s="24" t="s">
        <v>15</v>
      </c>
      <c r="HJ35" s="24" t="s">
        <v>15</v>
      </c>
      <c r="HK35" s="24" t="s">
        <v>15</v>
      </c>
      <c r="HL35" s="24" t="s">
        <v>15</v>
      </c>
      <c r="HM35" s="38">
        <v>0</v>
      </c>
      <c r="HN35" s="15">
        <f>SUM(HN41:HN48)</f>
        <v>0</v>
      </c>
      <c r="HO35" s="15">
        <f>+SUM(HO44:HO51)</f>
        <v>0</v>
      </c>
      <c r="HP35" s="15">
        <f>SUM(HP41:HP48)</f>
        <v>0</v>
      </c>
      <c r="HQ35" s="24" t="s">
        <v>15</v>
      </c>
      <c r="HR35" s="24" t="s">
        <v>15</v>
      </c>
      <c r="HS35" s="16" t="e">
        <f>+HF35/HV35*100000</f>
        <v>#DIV/0!</v>
      </c>
      <c r="HT35" s="16">
        <v>5.5</v>
      </c>
      <c r="HU35" s="5" t="s">
        <v>45</v>
      </c>
      <c r="HV35" s="30">
        <f>+HW35+HX35</f>
        <v>0</v>
      </c>
      <c r="HW35" s="15">
        <f>+IC35+IE35</f>
        <v>0</v>
      </c>
      <c r="HX35" s="15">
        <f>SUM(ID35,IF35)</f>
        <v>0</v>
      </c>
      <c r="HY35" s="24" t="s">
        <v>15</v>
      </c>
      <c r="HZ35" s="24" t="s">
        <v>15</v>
      </c>
      <c r="IA35" s="24" t="s">
        <v>15</v>
      </c>
      <c r="IB35" s="24" t="s">
        <v>15</v>
      </c>
      <c r="IC35" s="38">
        <v>0</v>
      </c>
      <c r="ID35" s="15">
        <f>SUM(ID41:ID48)</f>
        <v>0</v>
      </c>
      <c r="IE35" s="15">
        <f>+SUM(IE44:IE51)</f>
        <v>0</v>
      </c>
      <c r="IF35" s="15">
        <f>SUM(IF41:IF48)</f>
        <v>0</v>
      </c>
      <c r="IG35" s="24" t="s">
        <v>15</v>
      </c>
      <c r="IH35" s="24" t="s">
        <v>15</v>
      </c>
      <c r="II35" s="16" t="e">
        <f>+HV35/#REF!*100000</f>
        <v>#REF!</v>
      </c>
      <c r="IJ35" s="16">
        <v>5.5</v>
      </c>
    </row>
    <row r="36" spans="1:244" ht="23.25" customHeight="1">
      <c r="A36" s="34" t="s">
        <v>49</v>
      </c>
      <c r="B36" s="35">
        <v>44</v>
      </c>
      <c r="C36" s="36">
        <v>1</v>
      </c>
      <c r="D36" s="36">
        <v>43</v>
      </c>
      <c r="E36" s="24" t="s">
        <v>15</v>
      </c>
      <c r="F36" s="24" t="s">
        <v>15</v>
      </c>
      <c r="G36" s="24" t="s">
        <v>15</v>
      </c>
      <c r="H36" s="24" t="s">
        <v>15</v>
      </c>
      <c r="I36" s="25">
        <v>0</v>
      </c>
      <c r="J36" s="36">
        <v>5</v>
      </c>
      <c r="K36" s="36">
        <v>1</v>
      </c>
      <c r="L36" s="36">
        <v>38</v>
      </c>
      <c r="M36" s="24" t="s">
        <v>15</v>
      </c>
      <c r="N36" s="24" t="s">
        <v>15</v>
      </c>
      <c r="O36" s="23">
        <v>6.9817221687133166</v>
      </c>
      <c r="P36" s="49">
        <v>6.6</v>
      </c>
      <c r="Q36" s="24"/>
      <c r="R36" s="24"/>
      <c r="S36" s="16"/>
      <c r="T36" s="16"/>
      <c r="U36" s="48"/>
      <c r="V36" s="15"/>
      <c r="W36" s="15"/>
      <c r="X36" s="15"/>
      <c r="Y36" s="24"/>
      <c r="Z36" s="24"/>
      <c r="AA36" s="24"/>
      <c r="AB36" s="24"/>
      <c r="AC36" s="38"/>
      <c r="AD36" s="15"/>
      <c r="AE36" s="15"/>
      <c r="AF36" s="15"/>
      <c r="AG36" s="24"/>
      <c r="AH36" s="24"/>
      <c r="AI36" s="16"/>
      <c r="AJ36" s="16"/>
      <c r="AK36" s="48"/>
      <c r="AL36" s="15"/>
      <c r="AM36" s="15"/>
      <c r="AN36" s="15"/>
      <c r="AO36" s="24"/>
      <c r="AP36" s="24"/>
      <c r="AQ36" s="24"/>
      <c r="AR36" s="24"/>
      <c r="AS36" s="38"/>
      <c r="AT36" s="15"/>
      <c r="AU36" s="15"/>
      <c r="AV36" s="15"/>
      <c r="AW36" s="24"/>
      <c r="AX36" s="24"/>
      <c r="AY36" s="16"/>
      <c r="AZ36" s="16"/>
      <c r="BA36" s="48"/>
      <c r="BB36" s="15"/>
      <c r="BC36" s="15"/>
      <c r="BD36" s="15"/>
      <c r="BE36" s="24"/>
      <c r="BF36" s="24"/>
      <c r="BG36" s="24"/>
      <c r="BH36" s="24"/>
      <c r="BI36" s="38"/>
      <c r="BJ36" s="15"/>
      <c r="BK36" s="15"/>
      <c r="BL36" s="15"/>
      <c r="BM36" s="24"/>
      <c r="BN36" s="24"/>
      <c r="BO36" s="16"/>
      <c r="BP36" s="16"/>
      <c r="BQ36" s="48"/>
      <c r="BR36" s="15"/>
      <c r="BS36" s="15"/>
      <c r="BT36" s="15"/>
      <c r="BU36" s="24"/>
      <c r="BV36" s="24"/>
      <c r="BW36" s="24"/>
      <c r="BX36" s="24"/>
      <c r="BY36" s="38"/>
      <c r="BZ36" s="15"/>
      <c r="CA36" s="15"/>
      <c r="CB36" s="15"/>
      <c r="CC36" s="24"/>
      <c r="CD36" s="24"/>
      <c r="CE36" s="16"/>
      <c r="CF36" s="16"/>
      <c r="CG36" s="48"/>
      <c r="CH36" s="15"/>
      <c r="CI36" s="15"/>
      <c r="CJ36" s="15"/>
      <c r="CK36" s="24"/>
      <c r="CL36" s="24"/>
      <c r="CM36" s="24"/>
      <c r="CN36" s="24"/>
      <c r="CO36" s="38"/>
      <c r="CP36" s="15"/>
      <c r="CQ36" s="15"/>
      <c r="CR36" s="15"/>
      <c r="CS36" s="24"/>
      <c r="CT36" s="24"/>
      <c r="CU36" s="16"/>
      <c r="CV36" s="16"/>
      <c r="CW36" s="48"/>
      <c r="CX36" s="15"/>
      <c r="CY36" s="15"/>
      <c r="CZ36" s="15"/>
      <c r="DA36" s="24"/>
      <c r="DB36" s="24"/>
      <c r="DC36" s="24"/>
      <c r="DD36" s="24"/>
      <c r="DE36" s="38"/>
      <c r="DF36" s="15"/>
      <c r="DG36" s="15"/>
      <c r="DH36" s="15"/>
      <c r="DI36" s="24"/>
      <c r="DJ36" s="24"/>
      <c r="DK36" s="16"/>
      <c r="DL36" s="16"/>
      <c r="DM36" s="48"/>
      <c r="DN36" s="15"/>
      <c r="DO36" s="15"/>
      <c r="DP36" s="15"/>
      <c r="DQ36" s="24"/>
      <c r="DR36" s="24"/>
      <c r="DS36" s="24"/>
      <c r="DT36" s="24"/>
      <c r="DU36" s="38"/>
      <c r="DV36" s="15"/>
      <c r="DW36" s="15"/>
      <c r="DX36" s="15"/>
      <c r="DY36" s="24"/>
      <c r="DZ36" s="24"/>
      <c r="EA36" s="16"/>
      <c r="EB36" s="16"/>
      <c r="EC36" s="48"/>
      <c r="ED36" s="15"/>
      <c r="EE36" s="15"/>
      <c r="EF36" s="15"/>
      <c r="EG36" s="24"/>
      <c r="EH36" s="24"/>
      <c r="EI36" s="24"/>
      <c r="EJ36" s="24"/>
      <c r="EK36" s="38"/>
      <c r="EL36" s="15"/>
      <c r="EM36" s="15"/>
      <c r="EN36" s="15"/>
      <c r="EO36" s="24"/>
      <c r="EP36" s="24"/>
      <c r="EQ36" s="16"/>
      <c r="ER36" s="16"/>
      <c r="ES36" s="48"/>
      <c r="ET36" s="15"/>
      <c r="EU36" s="15"/>
      <c r="EV36" s="15"/>
      <c r="EW36" s="24"/>
      <c r="EX36" s="24"/>
      <c r="EY36" s="24"/>
      <c r="EZ36" s="24"/>
      <c r="FA36" s="38"/>
      <c r="FB36" s="15"/>
      <c r="FC36" s="15"/>
      <c r="FD36" s="15"/>
      <c r="FE36" s="24"/>
      <c r="FF36" s="24"/>
      <c r="FG36" s="16"/>
      <c r="FH36" s="16"/>
      <c r="FI36" s="48"/>
      <c r="FJ36" s="15"/>
      <c r="FK36" s="15"/>
      <c r="FL36" s="15"/>
      <c r="FM36" s="24"/>
      <c r="FN36" s="24"/>
      <c r="FO36" s="24"/>
      <c r="FP36" s="24"/>
      <c r="FQ36" s="38"/>
      <c r="FR36" s="15"/>
      <c r="FS36" s="15"/>
      <c r="FT36" s="15"/>
      <c r="FU36" s="24"/>
      <c r="FV36" s="24"/>
      <c r="FW36" s="16"/>
      <c r="FX36" s="16"/>
      <c r="FY36" s="48"/>
      <c r="FZ36" s="15"/>
      <c r="GA36" s="15"/>
      <c r="GB36" s="15"/>
      <c r="GC36" s="24"/>
      <c r="GD36" s="24"/>
      <c r="GE36" s="24"/>
      <c r="GF36" s="24"/>
      <c r="GG36" s="38"/>
      <c r="GH36" s="15"/>
      <c r="GI36" s="15"/>
      <c r="GJ36" s="15"/>
      <c r="GK36" s="24"/>
      <c r="GL36" s="24"/>
      <c r="GM36" s="16"/>
      <c r="GN36" s="16"/>
      <c r="GO36" s="48"/>
      <c r="GP36" s="15"/>
      <c r="GQ36" s="15"/>
      <c r="GR36" s="15"/>
      <c r="GS36" s="24"/>
      <c r="GT36" s="24"/>
      <c r="GU36" s="24"/>
      <c r="GV36" s="24"/>
      <c r="GW36" s="38"/>
      <c r="GX36" s="15"/>
      <c r="GY36" s="15"/>
      <c r="GZ36" s="15"/>
      <c r="HA36" s="24"/>
      <c r="HB36" s="24"/>
      <c r="HC36" s="16"/>
      <c r="HD36" s="16"/>
      <c r="HE36" s="48"/>
      <c r="HF36" s="15"/>
      <c r="HG36" s="15"/>
      <c r="HH36" s="15"/>
      <c r="HI36" s="24"/>
      <c r="HJ36" s="24"/>
      <c r="HK36" s="24"/>
      <c r="HL36" s="24"/>
      <c r="HM36" s="38"/>
      <c r="HN36" s="15"/>
      <c r="HO36" s="15"/>
      <c r="HP36" s="15"/>
      <c r="HQ36" s="24"/>
      <c r="HR36" s="24"/>
      <c r="HS36" s="16"/>
      <c r="HT36" s="16"/>
      <c r="HU36" s="48"/>
      <c r="HV36" s="15"/>
      <c r="HW36" s="15"/>
      <c r="HX36" s="15"/>
      <c r="HY36" s="24"/>
      <c r="HZ36" s="24"/>
      <c r="IA36" s="24"/>
      <c r="IB36" s="24"/>
      <c r="IC36" s="38"/>
      <c r="ID36" s="15"/>
      <c r="IE36" s="15"/>
      <c r="IF36" s="15"/>
      <c r="IG36" s="24"/>
      <c r="IH36" s="24"/>
      <c r="II36" s="16"/>
      <c r="IJ36" s="16"/>
    </row>
    <row r="37" spans="1:244" ht="23.25" customHeight="1">
      <c r="A37" s="34" t="s">
        <v>88</v>
      </c>
      <c r="B37" s="35">
        <v>42</v>
      </c>
      <c r="C37" s="36">
        <v>0</v>
      </c>
      <c r="D37" s="36">
        <v>42</v>
      </c>
      <c r="E37" s="24" t="s">
        <v>15</v>
      </c>
      <c r="F37" s="24" t="s">
        <v>15</v>
      </c>
      <c r="G37" s="24" t="s">
        <v>15</v>
      </c>
      <c r="H37" s="24" t="s">
        <v>15</v>
      </c>
      <c r="I37" s="25">
        <v>0</v>
      </c>
      <c r="J37" s="36">
        <v>10</v>
      </c>
      <c r="K37" s="36">
        <v>0</v>
      </c>
      <c r="L37" s="36">
        <v>32</v>
      </c>
      <c r="M37" s="24" t="s">
        <v>15</v>
      </c>
      <c r="N37" s="24" t="s">
        <v>15</v>
      </c>
      <c r="O37" s="23">
        <v>6.6643711610445289</v>
      </c>
      <c r="P37" s="49">
        <v>7.3</v>
      </c>
      <c r="Q37" s="24"/>
      <c r="R37" s="24"/>
      <c r="S37" s="16"/>
      <c r="T37" s="16"/>
      <c r="U37" s="48"/>
      <c r="V37" s="15"/>
      <c r="W37" s="15"/>
      <c r="X37" s="15"/>
      <c r="Y37" s="24"/>
      <c r="Z37" s="24"/>
      <c r="AA37" s="24"/>
      <c r="AB37" s="24"/>
      <c r="AC37" s="38"/>
      <c r="AD37" s="15"/>
      <c r="AE37" s="15"/>
      <c r="AF37" s="15"/>
      <c r="AG37" s="24"/>
      <c r="AH37" s="24"/>
      <c r="AI37" s="16"/>
      <c r="AJ37" s="16"/>
      <c r="AK37" s="48"/>
      <c r="AL37" s="15"/>
      <c r="AM37" s="15"/>
      <c r="AN37" s="15"/>
      <c r="AO37" s="24"/>
      <c r="AP37" s="24"/>
      <c r="AQ37" s="24"/>
      <c r="AR37" s="24"/>
      <c r="AS37" s="38"/>
      <c r="AT37" s="15"/>
      <c r="AU37" s="15"/>
      <c r="AV37" s="15"/>
      <c r="AW37" s="24"/>
      <c r="AX37" s="24"/>
      <c r="AY37" s="16"/>
      <c r="AZ37" s="16"/>
      <c r="BA37" s="48"/>
      <c r="BB37" s="15"/>
      <c r="BC37" s="15"/>
      <c r="BD37" s="15"/>
      <c r="BE37" s="24"/>
      <c r="BF37" s="24"/>
      <c r="BG37" s="24"/>
      <c r="BH37" s="24"/>
      <c r="BI37" s="38"/>
      <c r="BJ37" s="15"/>
      <c r="BK37" s="15"/>
      <c r="BL37" s="15"/>
      <c r="BM37" s="24"/>
      <c r="BN37" s="24"/>
      <c r="BO37" s="16"/>
      <c r="BP37" s="16"/>
      <c r="BQ37" s="48"/>
      <c r="BR37" s="15"/>
      <c r="BS37" s="15"/>
      <c r="BT37" s="15"/>
      <c r="BU37" s="24"/>
      <c r="BV37" s="24"/>
      <c r="BW37" s="24"/>
      <c r="BX37" s="24"/>
      <c r="BY37" s="38"/>
      <c r="BZ37" s="15"/>
      <c r="CA37" s="15"/>
      <c r="CB37" s="15"/>
      <c r="CC37" s="24"/>
      <c r="CD37" s="24"/>
      <c r="CE37" s="16"/>
      <c r="CF37" s="16"/>
      <c r="CG37" s="48"/>
      <c r="CH37" s="15"/>
      <c r="CI37" s="15"/>
      <c r="CJ37" s="15"/>
      <c r="CK37" s="24"/>
      <c r="CL37" s="24"/>
      <c r="CM37" s="24"/>
      <c r="CN37" s="24"/>
      <c r="CO37" s="38"/>
      <c r="CP37" s="15"/>
      <c r="CQ37" s="15"/>
      <c r="CR37" s="15"/>
      <c r="CS37" s="24"/>
      <c r="CT37" s="24"/>
      <c r="CU37" s="16"/>
      <c r="CV37" s="16"/>
      <c r="CW37" s="48"/>
      <c r="CX37" s="15"/>
      <c r="CY37" s="15"/>
      <c r="CZ37" s="15"/>
      <c r="DA37" s="24"/>
      <c r="DB37" s="24"/>
      <c r="DC37" s="24"/>
      <c r="DD37" s="24"/>
      <c r="DE37" s="38"/>
      <c r="DF37" s="15"/>
      <c r="DG37" s="15"/>
      <c r="DH37" s="15"/>
      <c r="DI37" s="24"/>
      <c r="DJ37" s="24"/>
      <c r="DK37" s="16"/>
      <c r="DL37" s="16"/>
      <c r="DM37" s="48"/>
      <c r="DN37" s="15"/>
      <c r="DO37" s="15"/>
      <c r="DP37" s="15"/>
      <c r="DQ37" s="24"/>
      <c r="DR37" s="24"/>
      <c r="DS37" s="24"/>
      <c r="DT37" s="24"/>
      <c r="DU37" s="38"/>
      <c r="DV37" s="15"/>
      <c r="DW37" s="15"/>
      <c r="DX37" s="15"/>
      <c r="DY37" s="24"/>
      <c r="DZ37" s="24"/>
      <c r="EA37" s="16"/>
      <c r="EB37" s="16"/>
      <c r="EC37" s="48"/>
      <c r="ED37" s="15"/>
      <c r="EE37" s="15"/>
      <c r="EF37" s="15"/>
      <c r="EG37" s="24"/>
      <c r="EH37" s="24"/>
      <c r="EI37" s="24"/>
      <c r="EJ37" s="24"/>
      <c r="EK37" s="38"/>
      <c r="EL37" s="15"/>
      <c r="EM37" s="15"/>
      <c r="EN37" s="15"/>
      <c r="EO37" s="24"/>
      <c r="EP37" s="24"/>
      <c r="EQ37" s="16"/>
      <c r="ER37" s="16"/>
      <c r="ES37" s="48"/>
      <c r="ET37" s="15"/>
      <c r="EU37" s="15"/>
      <c r="EV37" s="15"/>
      <c r="EW37" s="24"/>
      <c r="EX37" s="24"/>
      <c r="EY37" s="24"/>
      <c r="EZ37" s="24"/>
      <c r="FA37" s="38"/>
      <c r="FB37" s="15"/>
      <c r="FC37" s="15"/>
      <c r="FD37" s="15"/>
      <c r="FE37" s="24"/>
      <c r="FF37" s="24"/>
      <c r="FG37" s="16"/>
      <c r="FH37" s="16"/>
      <c r="FI37" s="48"/>
      <c r="FJ37" s="15"/>
      <c r="FK37" s="15"/>
      <c r="FL37" s="15"/>
      <c r="FM37" s="24"/>
      <c r="FN37" s="24"/>
      <c r="FO37" s="24"/>
      <c r="FP37" s="24"/>
      <c r="FQ37" s="38"/>
      <c r="FR37" s="15"/>
      <c r="FS37" s="15"/>
      <c r="FT37" s="15"/>
      <c r="FU37" s="24"/>
      <c r="FV37" s="24"/>
      <c r="FW37" s="16"/>
      <c r="FX37" s="16"/>
      <c r="FY37" s="48"/>
      <c r="FZ37" s="15"/>
      <c r="GA37" s="15"/>
      <c r="GB37" s="15"/>
      <c r="GC37" s="24"/>
      <c r="GD37" s="24"/>
      <c r="GE37" s="24"/>
      <c r="GF37" s="24"/>
      <c r="GG37" s="38"/>
      <c r="GH37" s="15"/>
      <c r="GI37" s="15"/>
      <c r="GJ37" s="15"/>
      <c r="GK37" s="24"/>
      <c r="GL37" s="24"/>
      <c r="GM37" s="16"/>
      <c r="GN37" s="16"/>
      <c r="GO37" s="48"/>
      <c r="GP37" s="15"/>
      <c r="GQ37" s="15"/>
      <c r="GR37" s="15"/>
      <c r="GS37" s="24"/>
      <c r="GT37" s="24"/>
      <c r="GU37" s="24"/>
      <c r="GV37" s="24"/>
      <c r="GW37" s="38"/>
      <c r="GX37" s="15"/>
      <c r="GY37" s="15"/>
      <c r="GZ37" s="15"/>
      <c r="HA37" s="24"/>
      <c r="HB37" s="24"/>
      <c r="HC37" s="16"/>
      <c r="HD37" s="16"/>
      <c r="HE37" s="48"/>
      <c r="HF37" s="15"/>
      <c r="HG37" s="15"/>
      <c r="HH37" s="15"/>
      <c r="HI37" s="24"/>
      <c r="HJ37" s="24"/>
      <c r="HK37" s="24"/>
      <c r="HL37" s="24"/>
      <c r="HM37" s="38"/>
      <c r="HN37" s="15"/>
      <c r="HO37" s="15"/>
      <c r="HP37" s="15"/>
      <c r="HQ37" s="24"/>
      <c r="HR37" s="24"/>
      <c r="HS37" s="16"/>
      <c r="HT37" s="16"/>
      <c r="HU37" s="48"/>
      <c r="HV37" s="15"/>
      <c r="HW37" s="15"/>
      <c r="HX37" s="15"/>
      <c r="HY37" s="24"/>
      <c r="HZ37" s="24"/>
      <c r="IA37" s="24"/>
      <c r="IB37" s="24"/>
      <c r="IC37" s="38"/>
      <c r="ID37" s="15"/>
      <c r="IE37" s="15"/>
      <c r="IF37" s="15"/>
      <c r="IG37" s="24"/>
      <c r="IH37" s="24"/>
      <c r="II37" s="16"/>
      <c r="IJ37" s="16"/>
    </row>
    <row r="38" spans="1:244" ht="23.25" customHeight="1">
      <c r="A38" s="87" t="s">
        <v>90</v>
      </c>
      <c r="B38" s="97">
        <v>59</v>
      </c>
      <c r="C38" s="86">
        <v>0</v>
      </c>
      <c r="D38" s="86">
        <v>59</v>
      </c>
      <c r="E38" s="95" t="s">
        <v>15</v>
      </c>
      <c r="F38" s="95" t="s">
        <v>15</v>
      </c>
      <c r="G38" s="95" t="s">
        <v>15</v>
      </c>
      <c r="H38" s="95" t="s">
        <v>15</v>
      </c>
      <c r="I38" s="96">
        <v>0</v>
      </c>
      <c r="J38" s="96">
        <v>9</v>
      </c>
      <c r="K38" s="96">
        <v>0</v>
      </c>
      <c r="L38" s="96">
        <v>50</v>
      </c>
      <c r="M38" s="95" t="s">
        <v>15</v>
      </c>
      <c r="N38" s="95" t="s">
        <v>15</v>
      </c>
      <c r="O38" s="94">
        <v>9.3000000000000007</v>
      </c>
      <c r="P38" s="93">
        <v>7.9</v>
      </c>
      <c r="Q38" s="24"/>
      <c r="R38" s="24"/>
      <c r="S38" s="16"/>
      <c r="T38" s="16"/>
      <c r="U38" s="48"/>
      <c r="V38" s="15"/>
      <c r="W38" s="15"/>
      <c r="X38" s="15"/>
      <c r="Y38" s="24"/>
      <c r="Z38" s="24"/>
      <c r="AA38" s="24"/>
      <c r="AB38" s="24"/>
      <c r="AC38" s="38"/>
      <c r="AD38" s="15"/>
      <c r="AE38" s="15"/>
      <c r="AF38" s="15"/>
      <c r="AG38" s="24"/>
      <c r="AH38" s="24"/>
      <c r="AI38" s="16"/>
      <c r="AJ38" s="16"/>
      <c r="AK38" s="48"/>
      <c r="AL38" s="15"/>
      <c r="AM38" s="15"/>
      <c r="AN38" s="15"/>
      <c r="AO38" s="24"/>
      <c r="AP38" s="24"/>
      <c r="AQ38" s="24"/>
      <c r="AR38" s="24"/>
      <c r="AS38" s="38"/>
      <c r="AT38" s="15"/>
      <c r="AU38" s="15"/>
      <c r="AV38" s="15"/>
      <c r="AW38" s="24"/>
      <c r="AX38" s="24"/>
      <c r="AY38" s="16"/>
      <c r="AZ38" s="16"/>
      <c r="BA38" s="48"/>
      <c r="BB38" s="15"/>
      <c r="BC38" s="15"/>
      <c r="BD38" s="15"/>
      <c r="BE38" s="24"/>
      <c r="BF38" s="24"/>
      <c r="BG38" s="24"/>
      <c r="BH38" s="24"/>
      <c r="BI38" s="38"/>
      <c r="BJ38" s="15"/>
      <c r="BK38" s="15"/>
      <c r="BL38" s="15"/>
      <c r="BM38" s="24"/>
      <c r="BN38" s="24"/>
      <c r="BO38" s="16"/>
      <c r="BP38" s="16"/>
      <c r="BQ38" s="48"/>
      <c r="BR38" s="15"/>
      <c r="BS38" s="15"/>
      <c r="BT38" s="15"/>
      <c r="BU38" s="24"/>
      <c r="BV38" s="24"/>
      <c r="BW38" s="24"/>
      <c r="BX38" s="24"/>
      <c r="BY38" s="38"/>
      <c r="BZ38" s="15"/>
      <c r="CA38" s="15"/>
      <c r="CB38" s="15"/>
      <c r="CC38" s="24"/>
      <c r="CD38" s="24"/>
      <c r="CE38" s="16"/>
      <c r="CF38" s="16"/>
      <c r="CG38" s="48"/>
      <c r="CH38" s="15"/>
      <c r="CI38" s="15"/>
      <c r="CJ38" s="15"/>
      <c r="CK38" s="24"/>
      <c r="CL38" s="24"/>
      <c r="CM38" s="24"/>
      <c r="CN38" s="24"/>
      <c r="CO38" s="38"/>
      <c r="CP38" s="15"/>
      <c r="CQ38" s="15"/>
      <c r="CR38" s="15"/>
      <c r="CS38" s="24"/>
      <c r="CT38" s="24"/>
      <c r="CU38" s="16"/>
      <c r="CV38" s="16"/>
      <c r="CW38" s="48"/>
      <c r="CX38" s="15"/>
      <c r="CY38" s="15"/>
      <c r="CZ38" s="15"/>
      <c r="DA38" s="24"/>
      <c r="DB38" s="24"/>
      <c r="DC38" s="24"/>
      <c r="DD38" s="24"/>
      <c r="DE38" s="38"/>
      <c r="DF38" s="15"/>
      <c r="DG38" s="15"/>
      <c r="DH38" s="15"/>
      <c r="DI38" s="24"/>
      <c r="DJ38" s="24"/>
      <c r="DK38" s="16"/>
      <c r="DL38" s="16"/>
      <c r="DM38" s="48"/>
      <c r="DN38" s="15"/>
      <c r="DO38" s="15"/>
      <c r="DP38" s="15"/>
      <c r="DQ38" s="24"/>
      <c r="DR38" s="24"/>
      <c r="DS38" s="24"/>
      <c r="DT38" s="24"/>
      <c r="DU38" s="38"/>
      <c r="DV38" s="15"/>
      <c r="DW38" s="15"/>
      <c r="DX38" s="15"/>
      <c r="DY38" s="24"/>
      <c r="DZ38" s="24"/>
      <c r="EA38" s="16"/>
      <c r="EB38" s="16"/>
      <c r="EC38" s="48"/>
      <c r="ED38" s="15"/>
      <c r="EE38" s="15"/>
      <c r="EF38" s="15"/>
      <c r="EG38" s="24"/>
      <c r="EH38" s="24"/>
      <c r="EI38" s="24"/>
      <c r="EJ38" s="24"/>
      <c r="EK38" s="38"/>
      <c r="EL38" s="15"/>
      <c r="EM38" s="15"/>
      <c r="EN38" s="15"/>
      <c r="EO38" s="24"/>
      <c r="EP38" s="24"/>
      <c r="EQ38" s="16"/>
      <c r="ER38" s="16"/>
      <c r="ES38" s="48"/>
      <c r="ET38" s="15"/>
      <c r="EU38" s="15"/>
      <c r="EV38" s="15"/>
      <c r="EW38" s="24"/>
      <c r="EX38" s="24"/>
      <c r="EY38" s="24"/>
      <c r="EZ38" s="24"/>
      <c r="FA38" s="38"/>
      <c r="FB38" s="15"/>
      <c r="FC38" s="15"/>
      <c r="FD38" s="15"/>
      <c r="FE38" s="24"/>
      <c r="FF38" s="24"/>
      <c r="FG38" s="16"/>
      <c r="FH38" s="16"/>
      <c r="FI38" s="48"/>
      <c r="FJ38" s="15"/>
      <c r="FK38" s="15"/>
      <c r="FL38" s="15"/>
      <c r="FM38" s="24"/>
      <c r="FN38" s="24"/>
      <c r="FO38" s="24"/>
      <c r="FP38" s="24"/>
      <c r="FQ38" s="38"/>
      <c r="FR38" s="15"/>
      <c r="FS38" s="15"/>
      <c r="FT38" s="15"/>
      <c r="FU38" s="24"/>
      <c r="FV38" s="24"/>
      <c r="FW38" s="16"/>
      <c r="FX38" s="16"/>
      <c r="FY38" s="48"/>
      <c r="FZ38" s="15"/>
      <c r="GA38" s="15"/>
      <c r="GB38" s="15"/>
      <c r="GC38" s="24"/>
      <c r="GD38" s="24"/>
      <c r="GE38" s="24"/>
      <c r="GF38" s="24"/>
      <c r="GG38" s="38"/>
      <c r="GH38" s="15"/>
      <c r="GI38" s="15"/>
      <c r="GJ38" s="15"/>
      <c r="GK38" s="24"/>
      <c r="GL38" s="24"/>
      <c r="GM38" s="16"/>
      <c r="GN38" s="16"/>
      <c r="GO38" s="48"/>
      <c r="GP38" s="15"/>
      <c r="GQ38" s="15"/>
      <c r="GR38" s="15"/>
      <c r="GS38" s="24"/>
      <c r="GT38" s="24"/>
      <c r="GU38" s="24"/>
      <c r="GV38" s="24"/>
      <c r="GW38" s="38"/>
      <c r="GX38" s="15"/>
      <c r="GY38" s="15"/>
      <c r="GZ38" s="15"/>
      <c r="HA38" s="24"/>
      <c r="HB38" s="24"/>
      <c r="HC38" s="16"/>
      <c r="HD38" s="16"/>
      <c r="HE38" s="48"/>
      <c r="HF38" s="15"/>
      <c r="HG38" s="15"/>
      <c r="HH38" s="15"/>
      <c r="HI38" s="24"/>
      <c r="HJ38" s="24"/>
      <c r="HK38" s="24"/>
      <c r="HL38" s="24"/>
      <c r="HM38" s="38"/>
      <c r="HN38" s="15"/>
      <c r="HO38" s="15"/>
      <c r="HP38" s="15"/>
      <c r="HQ38" s="24"/>
      <c r="HR38" s="24"/>
      <c r="HS38" s="16"/>
      <c r="HT38" s="16"/>
      <c r="HU38" s="48"/>
      <c r="HV38" s="15"/>
      <c r="HW38" s="15"/>
      <c r="HX38" s="15"/>
      <c r="HY38" s="24"/>
      <c r="HZ38" s="24"/>
      <c r="IA38" s="24"/>
      <c r="IB38" s="24"/>
      <c r="IC38" s="38"/>
      <c r="ID38" s="15"/>
      <c r="IE38" s="15"/>
      <c r="IF38" s="15"/>
      <c r="IG38" s="24"/>
      <c r="IH38" s="24"/>
      <c r="II38" s="16"/>
      <c r="IJ38" s="16"/>
    </row>
    <row r="39" spans="1:244" s="2" customFormat="1" ht="24" customHeight="1">
      <c r="A39" s="87" t="s">
        <v>91</v>
      </c>
      <c r="B39" s="20">
        <v>63</v>
      </c>
      <c r="C39" s="21">
        <v>0</v>
      </c>
      <c r="D39" s="21">
        <v>63</v>
      </c>
      <c r="E39" s="24" t="s">
        <v>15</v>
      </c>
      <c r="F39" s="24" t="s">
        <v>15</v>
      </c>
      <c r="G39" s="24" t="s">
        <v>15</v>
      </c>
      <c r="H39" s="24" t="s">
        <v>15</v>
      </c>
      <c r="I39" s="98">
        <v>0</v>
      </c>
      <c r="J39" s="98">
        <v>14</v>
      </c>
      <c r="K39" s="98">
        <v>0</v>
      </c>
      <c r="L39" s="98">
        <v>49</v>
      </c>
      <c r="M39" s="24" t="s">
        <v>15</v>
      </c>
      <c r="N39" s="24" t="s">
        <v>15</v>
      </c>
      <c r="O39" s="23">
        <v>9.9506573751745311</v>
      </c>
      <c r="P39" s="23">
        <v>8.3000000000000007</v>
      </c>
    </row>
    <row r="40" spans="1:244" s="2" customFormat="1" ht="24" customHeight="1">
      <c r="A40" s="5" t="s">
        <v>96</v>
      </c>
      <c r="B40" s="30">
        <f>+C40+D40</f>
        <v>54</v>
      </c>
      <c r="C40" s="15">
        <f>+I40+K40</f>
        <v>0</v>
      </c>
      <c r="D40" s="15">
        <f>SUM(J40,L40)</f>
        <v>54</v>
      </c>
      <c r="E40" s="24" t="s">
        <v>15</v>
      </c>
      <c r="F40" s="24" t="s">
        <v>15</v>
      </c>
      <c r="G40" s="24" t="s">
        <v>15</v>
      </c>
      <c r="H40" s="95" t="s">
        <v>95</v>
      </c>
      <c r="I40" s="41">
        <f>SUM(I42:I49)</f>
        <v>0</v>
      </c>
      <c r="J40" s="41">
        <f>SUM(J42:J49)</f>
        <v>4</v>
      </c>
      <c r="K40" s="41">
        <f>+SUM(K42:K49)</f>
        <v>0</v>
      </c>
      <c r="L40" s="41">
        <f>+SUM(L42:L49)</f>
        <v>50</v>
      </c>
      <c r="M40" s="95" t="s">
        <v>95</v>
      </c>
      <c r="N40" s="95" t="s">
        <v>95</v>
      </c>
      <c r="O40" s="16">
        <v>8.5324097263150573</v>
      </c>
      <c r="P40" s="42">
        <v>9.1</v>
      </c>
    </row>
    <row r="41" spans="1:244" ht="7.5" customHeight="1">
      <c r="A41" s="6"/>
      <c r="B41" s="27"/>
      <c r="C41" s="28"/>
      <c r="D41" s="28"/>
      <c r="E41" s="29"/>
      <c r="F41" s="29"/>
      <c r="G41" s="29"/>
      <c r="H41" s="29"/>
      <c r="I41" s="43"/>
      <c r="J41" s="43"/>
      <c r="K41" s="43"/>
      <c r="L41" s="43"/>
      <c r="M41" s="28"/>
      <c r="N41" s="28"/>
      <c r="O41" s="23"/>
      <c r="P41" s="23"/>
    </row>
    <row r="42" spans="1:244" ht="20.100000000000001" customHeight="1">
      <c r="A42" s="7" t="s">
        <v>3</v>
      </c>
      <c r="B42" s="39">
        <f t="shared" ref="B42:B49" si="2">+C42+D42</f>
        <v>0</v>
      </c>
      <c r="C42" s="25">
        <f>+E42+G42+I42+K42+M42</f>
        <v>0</v>
      </c>
      <c r="D42" s="86">
        <f t="shared" ref="D42:D49" si="3">SUM(J42,L42)</f>
        <v>0</v>
      </c>
      <c r="E42" s="89" t="s">
        <v>15</v>
      </c>
      <c r="F42" s="89" t="s">
        <v>15</v>
      </c>
      <c r="G42" s="89" t="s">
        <v>15</v>
      </c>
      <c r="H42" s="89" t="s">
        <v>15</v>
      </c>
      <c r="I42" s="44">
        <v>0</v>
      </c>
      <c r="J42" s="44">
        <v>0</v>
      </c>
      <c r="K42" s="44">
        <v>0</v>
      </c>
      <c r="L42" s="44">
        <v>0</v>
      </c>
      <c r="M42" s="89" t="s">
        <v>15</v>
      </c>
      <c r="N42" s="89" t="s">
        <v>15</v>
      </c>
      <c r="O42" s="22" t="s">
        <v>40</v>
      </c>
      <c r="P42" s="22" t="s">
        <v>40</v>
      </c>
    </row>
    <row r="43" spans="1:244" ht="20.100000000000001" customHeight="1">
      <c r="A43" s="7" t="s">
        <v>4</v>
      </c>
      <c r="B43" s="39">
        <f t="shared" si="2"/>
        <v>4</v>
      </c>
      <c r="C43" s="25">
        <f>+E43+G43+I43+K43+M43</f>
        <v>0</v>
      </c>
      <c r="D43" s="86">
        <f t="shared" si="3"/>
        <v>4</v>
      </c>
      <c r="E43" s="89" t="s">
        <v>15</v>
      </c>
      <c r="F43" s="89" t="s">
        <v>15</v>
      </c>
      <c r="G43" s="89" t="s">
        <v>15</v>
      </c>
      <c r="H43" s="89" t="s">
        <v>15</v>
      </c>
      <c r="I43" s="44">
        <v>0</v>
      </c>
      <c r="J43" s="44">
        <v>0</v>
      </c>
      <c r="K43" s="44">
        <v>0</v>
      </c>
      <c r="L43" s="44">
        <v>4</v>
      </c>
      <c r="M43" s="89" t="s">
        <v>15</v>
      </c>
      <c r="N43" s="89" t="s">
        <v>15</v>
      </c>
      <c r="O43" s="22" t="s">
        <v>40</v>
      </c>
      <c r="P43" s="22" t="s">
        <v>40</v>
      </c>
    </row>
    <row r="44" spans="1:244" ht="20.100000000000001" customHeight="1">
      <c r="A44" s="7" t="s">
        <v>5</v>
      </c>
      <c r="B44" s="39">
        <f t="shared" si="2"/>
        <v>19</v>
      </c>
      <c r="C44" s="25">
        <f>+E44+G44+I44+K44+M44</f>
        <v>0</v>
      </c>
      <c r="D44" s="86">
        <f t="shared" si="3"/>
        <v>19</v>
      </c>
      <c r="E44" s="89" t="s">
        <v>15</v>
      </c>
      <c r="F44" s="89" t="s">
        <v>15</v>
      </c>
      <c r="G44" s="89" t="s">
        <v>15</v>
      </c>
      <c r="H44" s="89" t="s">
        <v>15</v>
      </c>
      <c r="I44" s="44">
        <v>0</v>
      </c>
      <c r="J44" s="44">
        <v>2</v>
      </c>
      <c r="K44" s="44">
        <v>0</v>
      </c>
      <c r="L44" s="44">
        <v>17</v>
      </c>
      <c r="M44" s="89" t="s">
        <v>15</v>
      </c>
      <c r="N44" s="89" t="s">
        <v>15</v>
      </c>
      <c r="O44" s="22" t="s">
        <v>40</v>
      </c>
      <c r="P44" s="22" t="s">
        <v>40</v>
      </c>
    </row>
    <row r="45" spans="1:244" ht="20.100000000000001" customHeight="1">
      <c r="A45" s="7" t="s">
        <v>6</v>
      </c>
      <c r="B45" s="39">
        <f t="shared" si="2"/>
        <v>20</v>
      </c>
      <c r="C45" s="25">
        <v>0</v>
      </c>
      <c r="D45" s="86">
        <f t="shared" si="3"/>
        <v>20</v>
      </c>
      <c r="E45" s="89" t="s">
        <v>15</v>
      </c>
      <c r="F45" s="89" t="s">
        <v>15</v>
      </c>
      <c r="G45" s="89" t="s">
        <v>15</v>
      </c>
      <c r="H45" s="89" t="s">
        <v>15</v>
      </c>
      <c r="I45" s="44">
        <v>0</v>
      </c>
      <c r="J45" s="44">
        <v>1</v>
      </c>
      <c r="K45" s="44">
        <v>0</v>
      </c>
      <c r="L45" s="44">
        <v>19</v>
      </c>
      <c r="M45" s="89" t="s">
        <v>15</v>
      </c>
      <c r="N45" s="89" t="s">
        <v>15</v>
      </c>
      <c r="O45" s="22" t="s">
        <v>40</v>
      </c>
      <c r="P45" s="22" t="s">
        <v>40</v>
      </c>
    </row>
    <row r="46" spans="1:244" ht="20.100000000000001" customHeight="1">
      <c r="A46" s="7" t="s">
        <v>7</v>
      </c>
      <c r="B46" s="39">
        <f t="shared" si="2"/>
        <v>9</v>
      </c>
      <c r="C46" s="25">
        <f>+E46+G46+I46+K46+M46</f>
        <v>0</v>
      </c>
      <c r="D46" s="86">
        <f t="shared" si="3"/>
        <v>9</v>
      </c>
      <c r="E46" s="89" t="s">
        <v>15</v>
      </c>
      <c r="F46" s="89" t="s">
        <v>15</v>
      </c>
      <c r="G46" s="89" t="s">
        <v>15</v>
      </c>
      <c r="H46" s="89" t="s">
        <v>15</v>
      </c>
      <c r="I46" s="44">
        <v>0</v>
      </c>
      <c r="J46" s="44">
        <v>1</v>
      </c>
      <c r="K46" s="44">
        <v>0</v>
      </c>
      <c r="L46" s="44">
        <v>8</v>
      </c>
      <c r="M46" s="89" t="s">
        <v>15</v>
      </c>
      <c r="N46" s="89" t="s">
        <v>15</v>
      </c>
      <c r="O46" s="22" t="s">
        <v>40</v>
      </c>
      <c r="P46" s="22" t="s">
        <v>40</v>
      </c>
    </row>
    <row r="47" spans="1:244" ht="20.100000000000001" customHeight="1">
      <c r="A47" s="7" t="s">
        <v>8</v>
      </c>
      <c r="B47" s="39">
        <f t="shared" si="2"/>
        <v>2</v>
      </c>
      <c r="C47" s="25">
        <f>+E47+G47+I47+K47+M47</f>
        <v>0</v>
      </c>
      <c r="D47" s="86">
        <f t="shared" si="3"/>
        <v>2</v>
      </c>
      <c r="E47" s="89" t="s">
        <v>15</v>
      </c>
      <c r="F47" s="89" t="s">
        <v>15</v>
      </c>
      <c r="G47" s="89" t="s">
        <v>15</v>
      </c>
      <c r="H47" s="89" t="s">
        <v>15</v>
      </c>
      <c r="I47" s="44">
        <v>0</v>
      </c>
      <c r="J47" s="44">
        <v>0</v>
      </c>
      <c r="K47" s="44">
        <v>0</v>
      </c>
      <c r="L47" s="44">
        <v>2</v>
      </c>
      <c r="M47" s="89" t="s">
        <v>15</v>
      </c>
      <c r="N47" s="89" t="s">
        <v>15</v>
      </c>
      <c r="O47" s="22" t="s">
        <v>40</v>
      </c>
      <c r="P47" s="22" t="s">
        <v>40</v>
      </c>
    </row>
    <row r="48" spans="1:244" ht="20.100000000000001" customHeight="1">
      <c r="A48" s="7" t="s">
        <v>42</v>
      </c>
      <c r="B48" s="39">
        <f t="shared" si="2"/>
        <v>0</v>
      </c>
      <c r="C48" s="25">
        <f>+E48+G48+I48+K48+M48</f>
        <v>0</v>
      </c>
      <c r="D48" s="86">
        <f t="shared" si="3"/>
        <v>0</v>
      </c>
      <c r="E48" s="89" t="s">
        <v>15</v>
      </c>
      <c r="F48" s="89" t="s">
        <v>15</v>
      </c>
      <c r="G48" s="89" t="s">
        <v>15</v>
      </c>
      <c r="H48" s="89" t="s">
        <v>15</v>
      </c>
      <c r="I48" s="44">
        <v>0</v>
      </c>
      <c r="J48" s="44">
        <v>0</v>
      </c>
      <c r="K48" s="44">
        <v>0</v>
      </c>
      <c r="L48" s="44">
        <v>0</v>
      </c>
      <c r="M48" s="89" t="s">
        <v>15</v>
      </c>
      <c r="N48" s="89" t="s">
        <v>15</v>
      </c>
      <c r="O48" s="22" t="s">
        <v>40</v>
      </c>
      <c r="P48" s="22" t="s">
        <v>40</v>
      </c>
    </row>
    <row r="49" spans="1:16" ht="20.100000000000001" customHeight="1" thickBot="1">
      <c r="A49" s="8" t="s">
        <v>9</v>
      </c>
      <c r="B49" s="40">
        <f t="shared" si="2"/>
        <v>0</v>
      </c>
      <c r="C49" s="31">
        <f>+E49+G49+I49+K49+M49</f>
        <v>0</v>
      </c>
      <c r="D49" s="86">
        <f t="shared" si="3"/>
        <v>0</v>
      </c>
      <c r="E49" s="88" t="s">
        <v>15</v>
      </c>
      <c r="F49" s="88" t="s">
        <v>15</v>
      </c>
      <c r="G49" s="88" t="s">
        <v>15</v>
      </c>
      <c r="H49" s="88" t="s">
        <v>15</v>
      </c>
      <c r="I49" s="45">
        <v>0</v>
      </c>
      <c r="J49" s="45">
        <v>0</v>
      </c>
      <c r="K49" s="45">
        <v>0</v>
      </c>
      <c r="L49" s="45">
        <v>0</v>
      </c>
      <c r="M49" s="88" t="s">
        <v>15</v>
      </c>
      <c r="N49" s="88" t="s">
        <v>15</v>
      </c>
      <c r="O49" s="32" t="s">
        <v>94</v>
      </c>
      <c r="P49" s="32" t="s">
        <v>94</v>
      </c>
    </row>
    <row r="50" spans="1:16" s="14" customFormat="1" ht="17.25" customHeight="1">
      <c r="A50" s="46"/>
      <c r="B50" s="47"/>
      <c r="C50" s="47"/>
      <c r="D50" s="47"/>
      <c r="E50" s="47"/>
      <c r="F50" s="47"/>
      <c r="G50" s="47"/>
      <c r="H50" s="47"/>
      <c r="I50" s="47"/>
      <c r="J50" s="47"/>
      <c r="K50" s="47"/>
      <c r="L50" s="115" t="s">
        <v>19</v>
      </c>
      <c r="M50" s="115"/>
      <c r="N50" s="115"/>
      <c r="O50" s="115"/>
      <c r="P50" s="115"/>
    </row>
    <row r="51" spans="1:16" ht="84.75" customHeight="1">
      <c r="A51" s="113" t="s">
        <v>93</v>
      </c>
      <c r="B51" s="113"/>
      <c r="C51" s="113"/>
      <c r="D51" s="113"/>
      <c r="E51" s="113"/>
      <c r="F51" s="113"/>
      <c r="G51" s="113"/>
      <c r="H51" s="113"/>
      <c r="I51" s="113"/>
      <c r="J51" s="113"/>
      <c r="K51" s="113"/>
      <c r="L51" s="113"/>
      <c r="M51" s="113"/>
      <c r="N51" s="113"/>
      <c r="O51" s="113"/>
      <c r="P51" s="113"/>
    </row>
    <row r="52" spans="1:16" ht="23.25" customHeight="1">
      <c r="M52" s="114" t="s">
        <v>18</v>
      </c>
      <c r="N52" s="114"/>
      <c r="O52" s="114"/>
      <c r="P52" s="114"/>
    </row>
    <row r="54" spans="1:16">
      <c r="D54" s="33"/>
      <c r="E54" s="33"/>
      <c r="F54" s="33"/>
      <c r="G54" s="33"/>
      <c r="H54" s="33"/>
      <c r="I54" s="33"/>
      <c r="J54" s="33"/>
      <c r="K54" s="33"/>
      <c r="L54" s="33"/>
      <c r="M54" s="33"/>
      <c r="N54" s="33"/>
      <c r="O54" s="33"/>
      <c r="P54" s="33"/>
    </row>
  </sheetData>
  <mergeCells count="15">
    <mergeCell ref="A1:P1"/>
    <mergeCell ref="A51:P51"/>
    <mergeCell ref="M52:P52"/>
    <mergeCell ref="L50:P50"/>
    <mergeCell ref="L6:P6"/>
    <mergeCell ref="B7:D8"/>
    <mergeCell ref="E7:F8"/>
    <mergeCell ref="G7:H8"/>
    <mergeCell ref="I7:J8"/>
    <mergeCell ref="A3:P3"/>
    <mergeCell ref="M7:N8"/>
    <mergeCell ref="O7:P7"/>
    <mergeCell ref="O8:P8"/>
    <mergeCell ref="A5:J5"/>
    <mergeCell ref="K7:L8"/>
  </mergeCells>
  <phoneticPr fontId="2"/>
  <printOptions horizontalCentered="1"/>
  <pageMargins left="0.39370078740157483" right="0.39370078740157483" top="0.59055118110236227" bottom="0.78740157480314965" header="0.51181102362204722" footer="0.39370078740157483"/>
  <pageSetup paperSize="9" scale="6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X59"/>
  <sheetViews>
    <sheetView showGridLines="0" tabSelected="1" topLeftCell="A29" zoomScale="85" zoomScaleNormal="85" zoomScaleSheetLayoutView="100" workbookViewId="0">
      <selection activeCell="X38" sqref="X38"/>
    </sheetView>
  </sheetViews>
  <sheetFormatPr defaultRowHeight="17.25"/>
  <cols>
    <col min="1" max="1" width="9.8984375" customWidth="1"/>
    <col min="2" max="2" width="8.69921875" customWidth="1"/>
    <col min="3" max="22" width="3" customWidth="1"/>
    <col min="23" max="23" width="8.69921875" customWidth="1"/>
  </cols>
  <sheetData>
    <row r="1" spans="1:24" ht="22.5" customHeight="1" thickBot="1">
      <c r="A1" s="120" t="s">
        <v>50</v>
      </c>
      <c r="B1" s="120"/>
      <c r="C1" s="120"/>
      <c r="D1" s="120"/>
      <c r="E1" s="120"/>
      <c r="F1" s="120"/>
      <c r="G1" s="120"/>
      <c r="H1" s="120"/>
      <c r="I1" s="120"/>
      <c r="J1" s="120"/>
      <c r="K1" s="120"/>
      <c r="L1" s="120"/>
      <c r="M1" s="120"/>
      <c r="N1" s="120"/>
      <c r="O1" s="120"/>
      <c r="P1" s="120"/>
      <c r="Q1" s="120"/>
      <c r="R1" s="120"/>
      <c r="S1" s="120"/>
      <c r="T1" s="114" t="s">
        <v>99</v>
      </c>
      <c r="U1" s="114"/>
      <c r="V1" s="114"/>
      <c r="W1" s="114"/>
      <c r="X1" s="114"/>
    </row>
    <row r="2" spans="1:24" ht="24" customHeight="1">
      <c r="A2" s="50"/>
      <c r="B2" s="136" t="s">
        <v>108</v>
      </c>
      <c r="C2" s="140" t="s">
        <v>51</v>
      </c>
      <c r="D2" s="141"/>
      <c r="E2" s="141"/>
      <c r="F2" s="141"/>
      <c r="G2" s="141"/>
      <c r="H2" s="141"/>
      <c r="I2" s="141"/>
      <c r="J2" s="141"/>
      <c r="K2" s="141"/>
      <c r="L2" s="141"/>
      <c r="M2" s="141"/>
      <c r="N2" s="141"/>
      <c r="O2" s="141"/>
      <c r="P2" s="141"/>
      <c r="Q2" s="141"/>
      <c r="R2" s="141"/>
      <c r="S2" s="141"/>
      <c r="T2" s="141"/>
      <c r="U2" s="141"/>
      <c r="V2" s="142"/>
      <c r="W2" s="138" t="s">
        <v>52</v>
      </c>
      <c r="X2" s="139"/>
    </row>
    <row r="3" spans="1:24" ht="24" customHeight="1">
      <c r="A3" s="51"/>
      <c r="B3" s="129"/>
      <c r="C3" s="122" t="s">
        <v>53</v>
      </c>
      <c r="D3" s="123"/>
      <c r="E3" s="123"/>
      <c r="F3" s="123"/>
      <c r="G3" s="124"/>
      <c r="H3" s="122" t="s">
        <v>54</v>
      </c>
      <c r="I3" s="123"/>
      <c r="J3" s="123"/>
      <c r="K3" s="123"/>
      <c r="L3" s="124"/>
      <c r="M3" s="122" t="s">
        <v>55</v>
      </c>
      <c r="N3" s="123"/>
      <c r="O3" s="123"/>
      <c r="P3" s="123"/>
      <c r="Q3" s="124"/>
      <c r="R3" s="122" t="s">
        <v>9</v>
      </c>
      <c r="S3" s="123"/>
      <c r="T3" s="123"/>
      <c r="U3" s="123"/>
      <c r="V3" s="124"/>
      <c r="W3" s="52" t="s">
        <v>38</v>
      </c>
      <c r="X3" s="52" t="s">
        <v>39</v>
      </c>
    </row>
    <row r="4" spans="1:24" ht="21.95" customHeight="1">
      <c r="A4" s="53" t="s">
        <v>0</v>
      </c>
      <c r="B4" s="54">
        <v>12922</v>
      </c>
      <c r="C4" s="130">
        <v>11939</v>
      </c>
      <c r="D4" s="130"/>
      <c r="E4" s="130"/>
      <c r="F4" s="130"/>
      <c r="G4" s="130"/>
      <c r="H4" s="130">
        <v>601</v>
      </c>
      <c r="I4" s="130"/>
      <c r="J4" s="130"/>
      <c r="K4" s="130"/>
      <c r="L4" s="130"/>
      <c r="M4" s="130">
        <v>378</v>
      </c>
      <c r="N4" s="130"/>
      <c r="O4" s="130"/>
      <c r="P4" s="130"/>
      <c r="Q4" s="130"/>
      <c r="R4" s="130">
        <v>4</v>
      </c>
      <c r="S4" s="130"/>
      <c r="T4" s="130"/>
      <c r="U4" s="130"/>
      <c r="V4" s="130"/>
      <c r="W4" s="55" t="s">
        <v>40</v>
      </c>
      <c r="X4" s="56">
        <v>42</v>
      </c>
    </row>
    <row r="5" spans="1:24" ht="21.95" customHeight="1">
      <c r="A5" s="34" t="s">
        <v>56</v>
      </c>
      <c r="B5" s="57">
        <v>10076</v>
      </c>
      <c r="C5" s="121">
        <v>9478</v>
      </c>
      <c r="D5" s="121"/>
      <c r="E5" s="121"/>
      <c r="F5" s="121"/>
      <c r="G5" s="121"/>
      <c r="H5" s="121">
        <v>397</v>
      </c>
      <c r="I5" s="121"/>
      <c r="J5" s="121"/>
      <c r="K5" s="121"/>
      <c r="L5" s="121"/>
      <c r="M5" s="121">
        <v>201</v>
      </c>
      <c r="N5" s="121"/>
      <c r="O5" s="121"/>
      <c r="P5" s="121"/>
      <c r="Q5" s="121"/>
      <c r="R5" s="121">
        <v>0</v>
      </c>
      <c r="S5" s="121"/>
      <c r="T5" s="121"/>
      <c r="U5" s="121"/>
      <c r="V5" s="121"/>
      <c r="W5" s="58" t="s">
        <v>40</v>
      </c>
      <c r="X5" s="59">
        <v>30.2</v>
      </c>
    </row>
    <row r="6" spans="1:24" ht="21.95" customHeight="1">
      <c r="A6" s="34" t="s">
        <v>57</v>
      </c>
      <c r="B6" s="57">
        <v>9236</v>
      </c>
      <c r="C6" s="121">
        <v>8786</v>
      </c>
      <c r="D6" s="121"/>
      <c r="E6" s="121"/>
      <c r="F6" s="121"/>
      <c r="G6" s="121"/>
      <c r="H6" s="121">
        <v>310</v>
      </c>
      <c r="I6" s="121"/>
      <c r="J6" s="121"/>
      <c r="K6" s="121"/>
      <c r="L6" s="121"/>
      <c r="M6" s="121">
        <v>140</v>
      </c>
      <c r="N6" s="121"/>
      <c r="O6" s="121"/>
      <c r="P6" s="121"/>
      <c r="Q6" s="121"/>
      <c r="R6" s="121">
        <v>0</v>
      </c>
      <c r="S6" s="121"/>
      <c r="T6" s="121"/>
      <c r="U6" s="121"/>
      <c r="V6" s="121"/>
      <c r="W6" s="58" t="s">
        <v>40</v>
      </c>
      <c r="X6" s="59">
        <v>24.8</v>
      </c>
    </row>
    <row r="7" spans="1:24" ht="21.95" customHeight="1">
      <c r="A7" s="60" t="s">
        <v>58</v>
      </c>
      <c r="B7" s="61">
        <v>9084</v>
      </c>
      <c r="C7" s="137">
        <v>8797</v>
      </c>
      <c r="D7" s="137"/>
      <c r="E7" s="137"/>
      <c r="F7" s="137"/>
      <c r="G7" s="137"/>
      <c r="H7" s="137">
        <v>216</v>
      </c>
      <c r="I7" s="137"/>
      <c r="J7" s="137"/>
      <c r="K7" s="137"/>
      <c r="L7" s="137"/>
      <c r="M7" s="137">
        <v>71</v>
      </c>
      <c r="N7" s="137"/>
      <c r="O7" s="137"/>
      <c r="P7" s="137"/>
      <c r="Q7" s="137"/>
      <c r="R7" s="137">
        <v>0</v>
      </c>
      <c r="S7" s="137"/>
      <c r="T7" s="137"/>
      <c r="U7" s="137"/>
      <c r="V7" s="137"/>
      <c r="W7" s="62" t="s">
        <v>40</v>
      </c>
      <c r="X7" s="63">
        <v>22.1</v>
      </c>
    </row>
    <row r="8" spans="1:24" ht="24" customHeight="1">
      <c r="A8" s="64"/>
      <c r="B8" s="128" t="s">
        <v>108</v>
      </c>
      <c r="C8" s="133" t="s">
        <v>59</v>
      </c>
      <c r="D8" s="134"/>
      <c r="E8" s="134"/>
      <c r="F8" s="134"/>
      <c r="G8" s="134"/>
      <c r="H8" s="134"/>
      <c r="I8" s="134"/>
      <c r="J8" s="134"/>
      <c r="K8" s="134"/>
      <c r="L8" s="134"/>
      <c r="M8" s="134"/>
      <c r="N8" s="134"/>
      <c r="O8" s="134"/>
      <c r="P8" s="134"/>
      <c r="Q8" s="134"/>
      <c r="R8" s="134"/>
      <c r="S8" s="134"/>
      <c r="T8" s="134"/>
      <c r="U8" s="134"/>
      <c r="V8" s="135"/>
      <c r="W8" s="126" t="s">
        <v>109</v>
      </c>
      <c r="X8" s="127"/>
    </row>
    <row r="9" spans="1:24" ht="24" customHeight="1">
      <c r="A9" s="51"/>
      <c r="B9" s="129"/>
      <c r="C9" s="122" t="s">
        <v>60</v>
      </c>
      <c r="D9" s="123"/>
      <c r="E9" s="123"/>
      <c r="F9" s="124"/>
      <c r="G9" s="122" t="s">
        <v>61</v>
      </c>
      <c r="H9" s="123"/>
      <c r="I9" s="123"/>
      <c r="J9" s="124"/>
      <c r="K9" s="122" t="s">
        <v>62</v>
      </c>
      <c r="L9" s="123"/>
      <c r="M9" s="123"/>
      <c r="N9" s="124"/>
      <c r="O9" s="122" t="s">
        <v>63</v>
      </c>
      <c r="P9" s="123"/>
      <c r="Q9" s="123"/>
      <c r="R9" s="124"/>
      <c r="S9" s="122" t="s">
        <v>64</v>
      </c>
      <c r="T9" s="123"/>
      <c r="U9" s="123"/>
      <c r="V9" s="124"/>
      <c r="W9" s="65" t="s">
        <v>38</v>
      </c>
      <c r="X9" s="65" t="s">
        <v>39</v>
      </c>
    </row>
    <row r="10" spans="1:24" ht="23.1" customHeight="1">
      <c r="A10" s="53" t="s">
        <v>65</v>
      </c>
      <c r="B10" s="54">
        <v>9368</v>
      </c>
      <c r="C10" s="130">
        <v>4762</v>
      </c>
      <c r="D10" s="130"/>
      <c r="E10" s="130"/>
      <c r="F10" s="130"/>
      <c r="G10" s="130">
        <v>4069</v>
      </c>
      <c r="H10" s="130"/>
      <c r="I10" s="130"/>
      <c r="J10" s="130"/>
      <c r="K10" s="130">
        <v>355</v>
      </c>
      <c r="L10" s="130"/>
      <c r="M10" s="130"/>
      <c r="N10" s="130"/>
      <c r="O10" s="130">
        <v>111</v>
      </c>
      <c r="P10" s="130"/>
      <c r="Q10" s="130"/>
      <c r="R10" s="130"/>
      <c r="S10" s="130">
        <v>71</v>
      </c>
      <c r="T10" s="130"/>
      <c r="U10" s="130"/>
      <c r="V10" s="130"/>
      <c r="W10" s="56">
        <v>31.5</v>
      </c>
      <c r="X10" s="56">
        <v>19.5</v>
      </c>
    </row>
    <row r="11" spans="1:24" ht="23.1" customHeight="1">
      <c r="A11" s="34" t="s">
        <v>66</v>
      </c>
      <c r="B11" s="57">
        <v>8777</v>
      </c>
      <c r="C11" s="121">
        <v>4490</v>
      </c>
      <c r="D11" s="121"/>
      <c r="E11" s="121"/>
      <c r="F11" s="121"/>
      <c r="G11" s="121">
        <v>3678</v>
      </c>
      <c r="H11" s="121"/>
      <c r="I11" s="121"/>
      <c r="J11" s="121"/>
      <c r="K11" s="121">
        <v>338</v>
      </c>
      <c r="L11" s="121"/>
      <c r="M11" s="121"/>
      <c r="N11" s="121"/>
      <c r="O11" s="121">
        <v>143</v>
      </c>
      <c r="P11" s="121"/>
      <c r="Q11" s="121"/>
      <c r="R11" s="121"/>
      <c r="S11" s="121">
        <v>128</v>
      </c>
      <c r="T11" s="121"/>
      <c r="U11" s="121"/>
      <c r="V11" s="121"/>
      <c r="W11" s="59">
        <v>28</v>
      </c>
      <c r="X11" s="59">
        <v>17.8</v>
      </c>
    </row>
    <row r="12" spans="1:24" ht="23.1" customHeight="1">
      <c r="A12" s="34" t="s">
        <v>67</v>
      </c>
      <c r="B12" s="57">
        <v>7125</v>
      </c>
      <c r="C12" s="121">
        <v>3866</v>
      </c>
      <c r="D12" s="121"/>
      <c r="E12" s="121"/>
      <c r="F12" s="121"/>
      <c r="G12" s="121">
        <v>2779</v>
      </c>
      <c r="H12" s="121"/>
      <c r="I12" s="121"/>
      <c r="J12" s="121"/>
      <c r="K12" s="121">
        <v>268</v>
      </c>
      <c r="L12" s="121"/>
      <c r="M12" s="121"/>
      <c r="N12" s="121"/>
      <c r="O12" s="121">
        <v>130</v>
      </c>
      <c r="P12" s="121"/>
      <c r="Q12" s="121"/>
      <c r="R12" s="121"/>
      <c r="S12" s="121">
        <v>82</v>
      </c>
      <c r="T12" s="121"/>
      <c r="U12" s="121"/>
      <c r="V12" s="121"/>
      <c r="W12" s="59">
        <v>21.3</v>
      </c>
      <c r="X12" s="59">
        <v>14.5</v>
      </c>
    </row>
    <row r="13" spans="1:24" ht="24" customHeight="1">
      <c r="A13" s="64"/>
      <c r="B13" s="128" t="s">
        <v>108</v>
      </c>
      <c r="C13" s="133" t="s">
        <v>59</v>
      </c>
      <c r="D13" s="134"/>
      <c r="E13" s="134"/>
      <c r="F13" s="134"/>
      <c r="G13" s="134"/>
      <c r="H13" s="134"/>
      <c r="I13" s="134"/>
      <c r="J13" s="134"/>
      <c r="K13" s="134"/>
      <c r="L13" s="134"/>
      <c r="M13" s="134"/>
      <c r="N13" s="134"/>
      <c r="O13" s="134"/>
      <c r="P13" s="134"/>
      <c r="Q13" s="134"/>
      <c r="R13" s="134"/>
      <c r="S13" s="134"/>
      <c r="T13" s="134"/>
      <c r="U13" s="134"/>
      <c r="V13" s="135"/>
      <c r="W13" s="126" t="s">
        <v>52</v>
      </c>
      <c r="X13" s="127"/>
    </row>
    <row r="14" spans="1:24" ht="24" customHeight="1">
      <c r="A14" s="51"/>
      <c r="B14" s="129"/>
      <c r="C14" s="122" t="s">
        <v>60</v>
      </c>
      <c r="D14" s="123"/>
      <c r="E14" s="123"/>
      <c r="F14" s="124"/>
      <c r="G14" s="122" t="s">
        <v>61</v>
      </c>
      <c r="H14" s="123"/>
      <c r="I14" s="123"/>
      <c r="J14" s="124"/>
      <c r="K14" s="122" t="s">
        <v>62</v>
      </c>
      <c r="L14" s="123"/>
      <c r="M14" s="123"/>
      <c r="N14" s="124"/>
      <c r="O14" s="122" t="s">
        <v>63</v>
      </c>
      <c r="P14" s="123"/>
      <c r="Q14" s="123"/>
      <c r="R14" s="124"/>
      <c r="S14" s="122" t="s">
        <v>107</v>
      </c>
      <c r="T14" s="123"/>
      <c r="U14" s="123"/>
      <c r="V14" s="124"/>
      <c r="W14" s="52" t="s">
        <v>38</v>
      </c>
      <c r="X14" s="52" t="s">
        <v>39</v>
      </c>
    </row>
    <row r="15" spans="1:24" ht="23.1" customHeight="1">
      <c r="A15" s="53" t="s">
        <v>68</v>
      </c>
      <c r="B15" s="54">
        <v>5487</v>
      </c>
      <c r="C15" s="130">
        <v>2907</v>
      </c>
      <c r="D15" s="130"/>
      <c r="E15" s="130"/>
      <c r="F15" s="130"/>
      <c r="G15" s="130">
        <v>2145</v>
      </c>
      <c r="H15" s="130"/>
      <c r="I15" s="130"/>
      <c r="J15" s="130"/>
      <c r="K15" s="130">
        <v>251</v>
      </c>
      <c r="L15" s="130"/>
      <c r="M15" s="130"/>
      <c r="N15" s="130"/>
      <c r="O15" s="130">
        <v>127</v>
      </c>
      <c r="P15" s="130"/>
      <c r="Q15" s="130"/>
      <c r="R15" s="130"/>
      <c r="S15" s="130">
        <v>57</v>
      </c>
      <c r="T15" s="130"/>
      <c r="U15" s="130"/>
      <c r="V15" s="130"/>
      <c r="W15" s="56">
        <v>16</v>
      </c>
      <c r="X15" s="56">
        <v>12.4</v>
      </c>
    </row>
    <row r="16" spans="1:24" ht="23.1" customHeight="1">
      <c r="A16" s="34" t="s">
        <v>69</v>
      </c>
      <c r="B16" s="57">
        <v>5125</v>
      </c>
      <c r="C16" s="121">
        <v>2874</v>
      </c>
      <c r="D16" s="121"/>
      <c r="E16" s="121"/>
      <c r="F16" s="121"/>
      <c r="G16" s="121">
        <v>1875</v>
      </c>
      <c r="H16" s="121"/>
      <c r="I16" s="121"/>
      <c r="J16" s="121"/>
      <c r="K16" s="121">
        <v>218</v>
      </c>
      <c r="L16" s="121"/>
      <c r="M16" s="121"/>
      <c r="N16" s="121"/>
      <c r="O16" s="121">
        <v>111</v>
      </c>
      <c r="P16" s="121"/>
      <c r="Q16" s="121"/>
      <c r="R16" s="121"/>
      <c r="S16" s="121">
        <v>47</v>
      </c>
      <c r="T16" s="121"/>
      <c r="U16" s="121"/>
      <c r="V16" s="121"/>
      <c r="W16" s="59">
        <v>15</v>
      </c>
      <c r="X16" s="59">
        <v>11.8</v>
      </c>
    </row>
    <row r="17" spans="1:24" ht="23.1" customHeight="1">
      <c r="A17" s="34" t="s">
        <v>70</v>
      </c>
      <c r="B17" s="57">
        <v>4978</v>
      </c>
      <c r="C17" s="121">
        <v>2827</v>
      </c>
      <c r="D17" s="121"/>
      <c r="E17" s="121"/>
      <c r="F17" s="121"/>
      <c r="G17" s="121">
        <v>1826</v>
      </c>
      <c r="H17" s="121"/>
      <c r="I17" s="121"/>
      <c r="J17" s="121"/>
      <c r="K17" s="121">
        <v>192</v>
      </c>
      <c r="L17" s="121"/>
      <c r="M17" s="121"/>
      <c r="N17" s="121"/>
      <c r="O17" s="121">
        <v>85</v>
      </c>
      <c r="P17" s="121"/>
      <c r="Q17" s="121"/>
      <c r="R17" s="121"/>
      <c r="S17" s="121">
        <v>48</v>
      </c>
      <c r="T17" s="121"/>
      <c r="U17" s="121"/>
      <c r="V17" s="121"/>
      <c r="W17" s="59">
        <v>14.5</v>
      </c>
      <c r="X17" s="59">
        <v>11.1</v>
      </c>
    </row>
    <row r="18" spans="1:24" ht="23.1" customHeight="1">
      <c r="A18" s="34" t="s">
        <v>71</v>
      </c>
      <c r="B18" s="57">
        <v>5284</v>
      </c>
      <c r="C18" s="121">
        <v>3040</v>
      </c>
      <c r="D18" s="121"/>
      <c r="E18" s="121"/>
      <c r="F18" s="121"/>
      <c r="G18" s="121">
        <v>1900</v>
      </c>
      <c r="H18" s="121"/>
      <c r="I18" s="121"/>
      <c r="J18" s="121"/>
      <c r="K18" s="121">
        <v>197</v>
      </c>
      <c r="L18" s="121"/>
      <c r="M18" s="121"/>
      <c r="N18" s="121"/>
      <c r="O18" s="121">
        <v>91</v>
      </c>
      <c r="P18" s="121"/>
      <c r="Q18" s="121"/>
      <c r="R18" s="121"/>
      <c r="S18" s="121">
        <v>56</v>
      </c>
      <c r="T18" s="121"/>
      <c r="U18" s="121"/>
      <c r="V18" s="121"/>
      <c r="W18" s="59">
        <v>15.2</v>
      </c>
      <c r="X18" s="59">
        <v>10.9</v>
      </c>
    </row>
    <row r="19" spans="1:24" ht="23.1" customHeight="1">
      <c r="A19" s="34" t="s">
        <v>72</v>
      </c>
      <c r="B19" s="66">
        <v>5218</v>
      </c>
      <c r="C19" s="121">
        <v>3120</v>
      </c>
      <c r="D19" s="121"/>
      <c r="E19" s="121"/>
      <c r="F19" s="121"/>
      <c r="G19" s="121">
        <v>1760</v>
      </c>
      <c r="H19" s="121"/>
      <c r="I19" s="121"/>
      <c r="J19" s="121"/>
      <c r="K19" s="121">
        <v>199</v>
      </c>
      <c r="L19" s="121"/>
      <c r="M19" s="121"/>
      <c r="N19" s="121"/>
      <c r="O19" s="121">
        <v>95</v>
      </c>
      <c r="P19" s="121"/>
      <c r="Q19" s="121"/>
      <c r="R19" s="121"/>
      <c r="S19" s="121">
        <v>44</v>
      </c>
      <c r="T19" s="121"/>
      <c r="U19" s="121"/>
      <c r="V19" s="121"/>
      <c r="W19" s="59">
        <v>15</v>
      </c>
      <c r="X19" s="59">
        <v>11</v>
      </c>
    </row>
    <row r="20" spans="1:24" ht="23.1" hidden="1" customHeight="1">
      <c r="A20" s="34" t="s">
        <v>73</v>
      </c>
      <c r="B20" s="57">
        <v>5243</v>
      </c>
      <c r="C20" s="121">
        <v>3071</v>
      </c>
      <c r="D20" s="121"/>
      <c r="E20" s="121"/>
      <c r="F20" s="121"/>
      <c r="G20" s="121">
        <v>1822</v>
      </c>
      <c r="H20" s="121"/>
      <c r="I20" s="121"/>
      <c r="J20" s="121"/>
      <c r="K20" s="121">
        <v>205</v>
      </c>
      <c r="L20" s="121"/>
      <c r="M20" s="121"/>
      <c r="N20" s="121"/>
      <c r="O20" s="121">
        <v>101</v>
      </c>
      <c r="P20" s="121"/>
      <c r="Q20" s="121"/>
      <c r="R20" s="121"/>
      <c r="S20" s="121">
        <v>44</v>
      </c>
      <c r="T20" s="121"/>
      <c r="U20" s="121"/>
      <c r="V20" s="121"/>
      <c r="W20" s="59">
        <v>15.1</v>
      </c>
      <c r="X20" s="59">
        <v>11</v>
      </c>
    </row>
    <row r="21" spans="1:24" ht="23.1" hidden="1" customHeight="1">
      <c r="A21" s="34" t="s">
        <v>74</v>
      </c>
      <c r="B21" s="57">
        <v>4700</v>
      </c>
      <c r="C21" s="121">
        <v>2730</v>
      </c>
      <c r="D21" s="121"/>
      <c r="E21" s="121"/>
      <c r="F21" s="121"/>
      <c r="G21" s="121">
        <v>1709</v>
      </c>
      <c r="H21" s="121"/>
      <c r="I21" s="121"/>
      <c r="J21" s="121"/>
      <c r="K21" s="121">
        <v>156</v>
      </c>
      <c r="L21" s="121"/>
      <c r="M21" s="121"/>
      <c r="N21" s="121"/>
      <c r="O21" s="121">
        <v>74</v>
      </c>
      <c r="P21" s="121"/>
      <c r="Q21" s="121"/>
      <c r="R21" s="121"/>
      <c r="S21" s="121">
        <v>31</v>
      </c>
      <c r="T21" s="121"/>
      <c r="U21" s="121"/>
      <c r="V21" s="121"/>
      <c r="W21" s="59">
        <v>13.6</v>
      </c>
      <c r="X21" s="59">
        <v>11.3</v>
      </c>
    </row>
    <row r="22" spans="1:24" ht="23.1" hidden="1" customHeight="1">
      <c r="A22" s="34" t="s">
        <v>1</v>
      </c>
      <c r="B22" s="57">
        <v>5857</v>
      </c>
      <c r="C22" s="132">
        <v>3455</v>
      </c>
      <c r="D22" s="132"/>
      <c r="E22" s="132"/>
      <c r="F22" s="132"/>
      <c r="G22" s="132">
        <v>2074</v>
      </c>
      <c r="H22" s="132"/>
      <c r="I22" s="132"/>
      <c r="J22" s="132"/>
      <c r="K22" s="132">
        <v>203</v>
      </c>
      <c r="L22" s="132"/>
      <c r="M22" s="132"/>
      <c r="N22" s="132"/>
      <c r="O22" s="132">
        <v>69</v>
      </c>
      <c r="P22" s="132"/>
      <c r="Q22" s="132"/>
      <c r="R22" s="132"/>
      <c r="S22" s="132">
        <v>56</v>
      </c>
      <c r="T22" s="132"/>
      <c r="U22" s="132"/>
      <c r="V22" s="132"/>
      <c r="W22" s="59">
        <v>17</v>
      </c>
      <c r="X22" s="59">
        <v>11.7</v>
      </c>
    </row>
    <row r="23" spans="1:24" ht="23.1" hidden="1" customHeight="1">
      <c r="A23" s="34" t="s">
        <v>75</v>
      </c>
      <c r="B23" s="57">
        <v>6181</v>
      </c>
      <c r="C23" s="121">
        <v>3654</v>
      </c>
      <c r="D23" s="121"/>
      <c r="E23" s="121"/>
      <c r="F23" s="121"/>
      <c r="G23" s="121">
        <v>2160</v>
      </c>
      <c r="H23" s="121"/>
      <c r="I23" s="121"/>
      <c r="J23" s="121"/>
      <c r="K23" s="121">
        <v>222</v>
      </c>
      <c r="L23" s="121"/>
      <c r="M23" s="121"/>
      <c r="N23" s="121"/>
      <c r="O23" s="121">
        <v>77</v>
      </c>
      <c r="P23" s="121"/>
      <c r="Q23" s="121"/>
      <c r="R23" s="121"/>
      <c r="S23" s="121">
        <v>68</v>
      </c>
      <c r="T23" s="121"/>
      <c r="U23" s="121"/>
      <c r="V23" s="121"/>
      <c r="W23" s="59">
        <v>17.899999999999999</v>
      </c>
      <c r="X23" s="59">
        <v>11.8</v>
      </c>
    </row>
    <row r="24" spans="1:24" ht="23.1" hidden="1" customHeight="1">
      <c r="A24" s="34" t="s">
        <v>34</v>
      </c>
      <c r="B24" s="57">
        <v>6093</v>
      </c>
      <c r="C24" s="121">
        <v>3560</v>
      </c>
      <c r="D24" s="121"/>
      <c r="E24" s="121"/>
      <c r="F24" s="121"/>
      <c r="G24" s="121">
        <v>2176</v>
      </c>
      <c r="H24" s="121"/>
      <c r="I24" s="121"/>
      <c r="J24" s="121"/>
      <c r="K24" s="121">
        <v>228</v>
      </c>
      <c r="L24" s="121"/>
      <c r="M24" s="121"/>
      <c r="N24" s="121"/>
      <c r="O24" s="121">
        <v>76</v>
      </c>
      <c r="P24" s="121"/>
      <c r="Q24" s="121"/>
      <c r="R24" s="121"/>
      <c r="S24" s="121">
        <v>53</v>
      </c>
      <c r="T24" s="121"/>
      <c r="U24" s="121"/>
      <c r="V24" s="121"/>
      <c r="W24" s="59">
        <v>17.600000000000001</v>
      </c>
      <c r="X24" s="59">
        <v>11.4</v>
      </c>
    </row>
    <row r="25" spans="1:24" ht="23.1" hidden="1" customHeight="1">
      <c r="A25" s="34" t="s">
        <v>35</v>
      </c>
      <c r="B25" s="57">
        <v>6041</v>
      </c>
      <c r="C25" s="121">
        <v>3495</v>
      </c>
      <c r="D25" s="121"/>
      <c r="E25" s="121"/>
      <c r="F25" s="121"/>
      <c r="G25" s="121">
        <v>2175</v>
      </c>
      <c r="H25" s="121"/>
      <c r="I25" s="121"/>
      <c r="J25" s="121"/>
      <c r="K25" s="121">
        <v>212</v>
      </c>
      <c r="L25" s="121"/>
      <c r="M25" s="121"/>
      <c r="N25" s="121"/>
      <c r="O25" s="121">
        <v>101</v>
      </c>
      <c r="P25" s="121"/>
      <c r="Q25" s="121"/>
      <c r="R25" s="121"/>
      <c r="S25" s="121">
        <v>58</v>
      </c>
      <c r="T25" s="121"/>
      <c r="U25" s="121"/>
      <c r="V25" s="121"/>
      <c r="W25" s="59">
        <v>17.5</v>
      </c>
      <c r="X25" s="59">
        <v>11.2</v>
      </c>
    </row>
    <row r="26" spans="1:24" ht="23.1" customHeight="1">
      <c r="A26" s="34" t="s">
        <v>41</v>
      </c>
      <c r="B26" s="57">
        <v>5781</v>
      </c>
      <c r="C26" s="121">
        <v>3405</v>
      </c>
      <c r="D26" s="121"/>
      <c r="E26" s="121"/>
      <c r="F26" s="121"/>
      <c r="G26" s="121">
        <v>2036</v>
      </c>
      <c r="H26" s="121"/>
      <c r="I26" s="121"/>
      <c r="J26" s="121"/>
      <c r="K26" s="121">
        <v>211</v>
      </c>
      <c r="L26" s="121"/>
      <c r="M26" s="121"/>
      <c r="N26" s="121"/>
      <c r="O26" s="121">
        <v>69</v>
      </c>
      <c r="P26" s="121"/>
      <c r="Q26" s="121"/>
      <c r="R26" s="121"/>
      <c r="S26" s="121">
        <v>60</v>
      </c>
      <c r="T26" s="121"/>
      <c r="U26" s="121"/>
      <c r="V26" s="121"/>
      <c r="W26" s="59">
        <v>16.600000000000001</v>
      </c>
      <c r="X26" s="59">
        <v>10.6</v>
      </c>
    </row>
    <row r="27" spans="1:24" s="37" customFormat="1" ht="23.1" customHeight="1">
      <c r="A27" s="34" t="s">
        <v>76</v>
      </c>
      <c r="B27" s="57">
        <v>6005</v>
      </c>
      <c r="C27" s="121">
        <v>3525</v>
      </c>
      <c r="D27" s="121"/>
      <c r="E27" s="121"/>
      <c r="F27" s="121"/>
      <c r="G27" s="121">
        <v>2183</v>
      </c>
      <c r="H27" s="121"/>
      <c r="I27" s="121"/>
      <c r="J27" s="121"/>
      <c r="K27" s="121">
        <v>188</v>
      </c>
      <c r="L27" s="121"/>
      <c r="M27" s="121"/>
      <c r="N27" s="121"/>
      <c r="O27" s="121">
        <v>61</v>
      </c>
      <c r="P27" s="121"/>
      <c r="Q27" s="121"/>
      <c r="R27" s="121"/>
      <c r="S27" s="121">
        <v>48</v>
      </c>
      <c r="T27" s="121"/>
      <c r="U27" s="121"/>
      <c r="V27" s="121"/>
      <c r="W27" s="59">
        <v>17.2</v>
      </c>
      <c r="X27" s="59">
        <v>10.3</v>
      </c>
    </row>
    <row r="28" spans="1:24" ht="23.1" customHeight="1">
      <c r="A28" s="34" t="s">
        <v>44</v>
      </c>
      <c r="B28" s="57">
        <v>5423</v>
      </c>
      <c r="C28" s="121">
        <v>3249</v>
      </c>
      <c r="D28" s="121"/>
      <c r="E28" s="121"/>
      <c r="F28" s="121"/>
      <c r="G28" s="121">
        <v>1893</v>
      </c>
      <c r="H28" s="121"/>
      <c r="I28" s="121"/>
      <c r="J28" s="121"/>
      <c r="K28" s="121">
        <v>175</v>
      </c>
      <c r="L28" s="121"/>
      <c r="M28" s="121"/>
      <c r="N28" s="121"/>
      <c r="O28" s="121">
        <v>59</v>
      </c>
      <c r="P28" s="121"/>
      <c r="Q28" s="121"/>
      <c r="R28" s="121"/>
      <c r="S28" s="121">
        <v>46</v>
      </c>
      <c r="T28" s="121"/>
      <c r="U28" s="121"/>
      <c r="V28" s="121"/>
      <c r="W28" s="59">
        <v>15.483977809058542</v>
      </c>
      <c r="X28" s="59">
        <v>9.9</v>
      </c>
    </row>
    <row r="29" spans="1:24" ht="23.1" customHeight="1">
      <c r="A29" s="34" t="s">
        <v>45</v>
      </c>
      <c r="B29" s="57">
        <v>5303</v>
      </c>
      <c r="C29" s="121">
        <v>3196</v>
      </c>
      <c r="D29" s="121"/>
      <c r="E29" s="121"/>
      <c r="F29" s="121"/>
      <c r="G29" s="121">
        <v>1855</v>
      </c>
      <c r="H29" s="121"/>
      <c r="I29" s="121"/>
      <c r="J29" s="121"/>
      <c r="K29" s="121">
        <v>167</v>
      </c>
      <c r="L29" s="121"/>
      <c r="M29" s="121"/>
      <c r="N29" s="121"/>
      <c r="O29" s="121">
        <v>45</v>
      </c>
      <c r="P29" s="121"/>
      <c r="Q29" s="121"/>
      <c r="R29" s="121"/>
      <c r="S29" s="121">
        <v>40</v>
      </c>
      <c r="T29" s="121"/>
      <c r="U29" s="121"/>
      <c r="V29" s="121"/>
      <c r="W29" s="59">
        <v>15.051443979280494</v>
      </c>
      <c r="X29" s="59">
        <v>9.3000000000000007</v>
      </c>
    </row>
    <row r="30" spans="1:24" s="2" customFormat="1" ht="23.25" customHeight="1">
      <c r="A30" s="34" t="s">
        <v>46</v>
      </c>
      <c r="B30" s="57">
        <v>5003</v>
      </c>
      <c r="C30" s="121">
        <v>2919</v>
      </c>
      <c r="D30" s="121"/>
      <c r="E30" s="121"/>
      <c r="F30" s="121"/>
      <c r="G30" s="121">
        <v>1803</v>
      </c>
      <c r="H30" s="121"/>
      <c r="I30" s="121"/>
      <c r="J30" s="121"/>
      <c r="K30" s="121">
        <v>174</v>
      </c>
      <c r="L30" s="121"/>
      <c r="M30" s="121"/>
      <c r="N30" s="121"/>
      <c r="O30" s="121">
        <v>54</v>
      </c>
      <c r="P30" s="121"/>
      <c r="Q30" s="121"/>
      <c r="R30" s="121"/>
      <c r="S30" s="121">
        <v>53</v>
      </c>
      <c r="T30" s="121"/>
      <c r="U30" s="121"/>
      <c r="V30" s="121"/>
      <c r="W30" s="59">
        <v>14.17372803327129</v>
      </c>
      <c r="X30" s="59">
        <v>8.8000000000000007</v>
      </c>
    </row>
    <row r="31" spans="1:24" s="2" customFormat="1" ht="23.25" customHeight="1">
      <c r="A31" s="34" t="s">
        <v>47</v>
      </c>
      <c r="B31" s="57">
        <v>4637</v>
      </c>
      <c r="C31" s="121">
        <v>2735</v>
      </c>
      <c r="D31" s="121"/>
      <c r="E31" s="121"/>
      <c r="F31" s="121"/>
      <c r="G31" s="121">
        <v>1671</v>
      </c>
      <c r="H31" s="121"/>
      <c r="I31" s="121"/>
      <c r="J31" s="121"/>
      <c r="K31" s="121">
        <v>137</v>
      </c>
      <c r="L31" s="121"/>
      <c r="M31" s="121"/>
      <c r="N31" s="121"/>
      <c r="O31" s="121">
        <v>45</v>
      </c>
      <c r="P31" s="121"/>
      <c r="Q31" s="121"/>
      <c r="R31" s="121"/>
      <c r="S31" s="121">
        <v>49</v>
      </c>
      <c r="T31" s="121"/>
      <c r="U31" s="121"/>
      <c r="V31" s="121"/>
      <c r="W31" s="59">
        <v>13.1</v>
      </c>
      <c r="X31" s="59">
        <v>8.3000000000000007</v>
      </c>
    </row>
    <row r="32" spans="1:24" s="2" customFormat="1" ht="23.25" customHeight="1">
      <c r="A32" s="34" t="s">
        <v>48</v>
      </c>
      <c r="B32" s="57">
        <v>4450</v>
      </c>
      <c r="C32" s="121">
        <v>2595</v>
      </c>
      <c r="D32" s="121"/>
      <c r="E32" s="121"/>
      <c r="F32" s="121"/>
      <c r="G32" s="121">
        <v>1633</v>
      </c>
      <c r="H32" s="121"/>
      <c r="I32" s="121"/>
      <c r="J32" s="121"/>
      <c r="K32" s="121">
        <v>137</v>
      </c>
      <c r="L32" s="121"/>
      <c r="M32" s="121"/>
      <c r="N32" s="121"/>
      <c r="O32" s="121">
        <v>56</v>
      </c>
      <c r="P32" s="121"/>
      <c r="Q32" s="121"/>
      <c r="R32" s="121"/>
      <c r="S32" s="121">
        <v>29</v>
      </c>
      <c r="T32" s="121"/>
      <c r="U32" s="121"/>
      <c r="V32" s="121"/>
      <c r="W32" s="59">
        <v>12.6</v>
      </c>
      <c r="X32" s="58">
        <v>7.9</v>
      </c>
    </row>
    <row r="33" spans="1:24" s="2" customFormat="1" ht="23.25" customHeight="1">
      <c r="A33" s="34" t="s">
        <v>106</v>
      </c>
      <c r="B33" s="57">
        <v>4195</v>
      </c>
      <c r="C33" s="121">
        <v>2581</v>
      </c>
      <c r="D33" s="121"/>
      <c r="E33" s="121"/>
      <c r="F33" s="121"/>
      <c r="G33" s="121">
        <v>1434</v>
      </c>
      <c r="H33" s="121"/>
      <c r="I33" s="121"/>
      <c r="J33" s="121"/>
      <c r="K33" s="121">
        <v>100</v>
      </c>
      <c r="L33" s="121"/>
      <c r="M33" s="121"/>
      <c r="N33" s="121"/>
      <c r="O33" s="121">
        <v>44</v>
      </c>
      <c r="P33" s="121"/>
      <c r="Q33" s="121"/>
      <c r="R33" s="121"/>
      <c r="S33" s="121">
        <v>36</v>
      </c>
      <c r="T33" s="121"/>
      <c r="U33" s="121"/>
      <c r="V33" s="121"/>
      <c r="W33" s="59">
        <v>11.8</v>
      </c>
      <c r="X33" s="59">
        <v>7.5</v>
      </c>
    </row>
    <row r="34" spans="1:24" s="2" customFormat="1" ht="23.25" customHeight="1">
      <c r="A34" s="87" t="s">
        <v>88</v>
      </c>
      <c r="B34" s="57">
        <v>4381</v>
      </c>
      <c r="C34" s="121">
        <v>2570</v>
      </c>
      <c r="D34" s="121"/>
      <c r="E34" s="121"/>
      <c r="F34" s="121"/>
      <c r="G34" s="121">
        <v>1612</v>
      </c>
      <c r="H34" s="121"/>
      <c r="I34" s="121"/>
      <c r="J34" s="121"/>
      <c r="K34" s="121">
        <v>123</v>
      </c>
      <c r="L34" s="121"/>
      <c r="M34" s="121"/>
      <c r="N34" s="121"/>
      <c r="O34" s="121">
        <v>40</v>
      </c>
      <c r="P34" s="121"/>
      <c r="Q34" s="121"/>
      <c r="R34" s="121"/>
      <c r="S34" s="121">
        <v>36</v>
      </c>
      <c r="T34" s="121"/>
      <c r="U34" s="121"/>
      <c r="V34" s="121"/>
      <c r="W34" s="59">
        <v>12.224693266512825</v>
      </c>
      <c r="X34" s="59">
        <v>7.4</v>
      </c>
    </row>
    <row r="35" spans="1:24" s="2" customFormat="1" ht="23.25" customHeight="1">
      <c r="A35" s="87" t="s">
        <v>90</v>
      </c>
      <c r="B35" s="57">
        <v>4013</v>
      </c>
      <c r="C35" s="121">
        <v>2369</v>
      </c>
      <c r="D35" s="121"/>
      <c r="E35" s="121"/>
      <c r="F35" s="121"/>
      <c r="G35" s="121">
        <v>1467</v>
      </c>
      <c r="H35" s="121"/>
      <c r="I35" s="121"/>
      <c r="J35" s="121"/>
      <c r="K35" s="121">
        <v>93</v>
      </c>
      <c r="L35" s="121"/>
      <c r="M35" s="121"/>
      <c r="N35" s="121"/>
      <c r="O35" s="121">
        <v>52</v>
      </c>
      <c r="P35" s="121"/>
      <c r="Q35" s="121"/>
      <c r="R35" s="121"/>
      <c r="S35" s="121">
        <v>32</v>
      </c>
      <c r="T35" s="121"/>
      <c r="U35" s="121"/>
      <c r="V35" s="121"/>
      <c r="W35" s="74">
        <v>11.1</v>
      </c>
      <c r="X35" s="59">
        <v>7</v>
      </c>
    </row>
    <row r="36" spans="1:24" s="100" customFormat="1" ht="23.25" customHeight="1">
      <c r="A36" s="87" t="s">
        <v>92</v>
      </c>
      <c r="B36" s="57">
        <v>4076</v>
      </c>
      <c r="C36" s="121">
        <v>2404</v>
      </c>
      <c r="D36" s="121"/>
      <c r="E36" s="121"/>
      <c r="F36" s="121"/>
      <c r="G36" s="121">
        <v>1512</v>
      </c>
      <c r="H36" s="121"/>
      <c r="I36" s="121"/>
      <c r="J36" s="121"/>
      <c r="K36" s="121">
        <v>97</v>
      </c>
      <c r="L36" s="121"/>
      <c r="M36" s="121"/>
      <c r="N36" s="121"/>
      <c r="O36" s="121">
        <v>40</v>
      </c>
      <c r="P36" s="121"/>
      <c r="Q36" s="121"/>
      <c r="R36" s="121"/>
      <c r="S36" s="121">
        <v>23</v>
      </c>
      <c r="T36" s="121"/>
      <c r="U36" s="121"/>
      <c r="V36" s="121"/>
      <c r="W36" s="74">
        <v>11.3</v>
      </c>
      <c r="X36" s="59">
        <v>6.9</v>
      </c>
    </row>
    <row r="37" spans="1:24" s="2" customFormat="1" ht="23.25" customHeight="1">
      <c r="A37" s="5" t="s">
        <v>105</v>
      </c>
      <c r="B37" s="67">
        <f>SUM(B39:B53)-B45</f>
        <v>4088</v>
      </c>
      <c r="C37" s="143">
        <f>SUM(C39:F53)-C45</f>
        <v>2329</v>
      </c>
      <c r="D37" s="143"/>
      <c r="E37" s="143"/>
      <c r="F37" s="143"/>
      <c r="G37" s="143">
        <f>SUM(G39:J53)-G45</f>
        <v>1581</v>
      </c>
      <c r="H37" s="143"/>
      <c r="I37" s="143"/>
      <c r="J37" s="143"/>
      <c r="K37" s="143">
        <f>SUM(K39:N53)-K45</f>
        <v>91</v>
      </c>
      <c r="L37" s="143"/>
      <c r="M37" s="143"/>
      <c r="N37" s="143"/>
      <c r="O37" s="143">
        <f>SUM(O39:R53)-O45</f>
        <v>55</v>
      </c>
      <c r="P37" s="143"/>
      <c r="Q37" s="143"/>
      <c r="R37" s="143"/>
      <c r="S37" s="143">
        <f>SUM(S39:V53)-S45</f>
        <v>32</v>
      </c>
      <c r="T37" s="143"/>
      <c r="U37" s="143"/>
      <c r="V37" s="143"/>
      <c r="W37" s="68">
        <v>11.313037390031354</v>
      </c>
      <c r="X37" s="69">
        <v>6.8</v>
      </c>
    </row>
    <row r="38" spans="1:24" ht="6.75" customHeight="1">
      <c r="A38" s="99"/>
      <c r="B38" s="57"/>
      <c r="C38" s="70"/>
      <c r="D38" s="70"/>
      <c r="E38" s="70"/>
      <c r="F38" s="70"/>
      <c r="G38" s="70"/>
      <c r="H38" s="71"/>
      <c r="I38" s="71"/>
      <c r="J38" s="71"/>
      <c r="K38" s="70"/>
      <c r="L38" s="71"/>
      <c r="M38" s="71"/>
      <c r="N38" s="71"/>
      <c r="O38" s="70"/>
      <c r="P38" s="71"/>
      <c r="Q38" s="71"/>
      <c r="R38" s="71"/>
      <c r="S38" s="70"/>
      <c r="T38" s="71"/>
      <c r="U38" s="71"/>
      <c r="V38" s="71"/>
      <c r="W38" s="59"/>
      <c r="X38" s="59"/>
    </row>
    <row r="39" spans="1:24" ht="23.1" customHeight="1">
      <c r="A39" s="50" t="s">
        <v>77</v>
      </c>
      <c r="B39" s="57">
        <f t="shared" ref="B39:B44" si="0">SUM(C39:V39)</f>
        <v>1</v>
      </c>
      <c r="C39" s="119">
        <v>1</v>
      </c>
      <c r="D39" s="119"/>
      <c r="E39" s="119"/>
      <c r="F39" s="119"/>
      <c r="G39" s="119">
        <v>0</v>
      </c>
      <c r="H39" s="119"/>
      <c r="I39" s="119"/>
      <c r="J39" s="119"/>
      <c r="K39" s="119">
        <v>0</v>
      </c>
      <c r="L39" s="119"/>
      <c r="M39" s="119"/>
      <c r="N39" s="119"/>
      <c r="O39" s="119">
        <v>0</v>
      </c>
      <c r="P39" s="119"/>
      <c r="Q39" s="119"/>
      <c r="R39" s="119"/>
      <c r="S39" s="119">
        <v>0</v>
      </c>
      <c r="T39" s="119"/>
      <c r="U39" s="119"/>
      <c r="V39" s="119"/>
      <c r="W39" s="58" t="s">
        <v>40</v>
      </c>
      <c r="X39" s="58" t="s">
        <v>40</v>
      </c>
    </row>
    <row r="40" spans="1:24" ht="23.1" customHeight="1">
      <c r="A40" s="72" t="s">
        <v>78</v>
      </c>
      <c r="B40" s="57">
        <f t="shared" si="0"/>
        <v>16</v>
      </c>
      <c r="C40" s="119">
        <v>4</v>
      </c>
      <c r="D40" s="119"/>
      <c r="E40" s="119"/>
      <c r="F40" s="119"/>
      <c r="G40" s="119">
        <v>12</v>
      </c>
      <c r="H40" s="119"/>
      <c r="I40" s="119"/>
      <c r="J40" s="119"/>
      <c r="K40" s="119">
        <v>0</v>
      </c>
      <c r="L40" s="119"/>
      <c r="M40" s="119"/>
      <c r="N40" s="119"/>
      <c r="O40" s="119">
        <v>0</v>
      </c>
      <c r="P40" s="119"/>
      <c r="Q40" s="119"/>
      <c r="R40" s="119"/>
      <c r="S40" s="119">
        <v>0</v>
      </c>
      <c r="T40" s="119"/>
      <c r="U40" s="119"/>
      <c r="V40" s="119"/>
      <c r="W40" s="58" t="s">
        <v>40</v>
      </c>
      <c r="X40" s="58" t="s">
        <v>40</v>
      </c>
    </row>
    <row r="41" spans="1:24" ht="23.1" customHeight="1">
      <c r="A41" s="72" t="s">
        <v>79</v>
      </c>
      <c r="B41" s="57">
        <f t="shared" si="0"/>
        <v>40</v>
      </c>
      <c r="C41" s="119">
        <v>12</v>
      </c>
      <c r="D41" s="119"/>
      <c r="E41" s="119"/>
      <c r="F41" s="119"/>
      <c r="G41" s="119">
        <v>23</v>
      </c>
      <c r="H41" s="119"/>
      <c r="I41" s="119"/>
      <c r="J41" s="119"/>
      <c r="K41" s="119">
        <v>2</v>
      </c>
      <c r="L41" s="119"/>
      <c r="M41" s="119"/>
      <c r="N41" s="119"/>
      <c r="O41" s="119">
        <v>3</v>
      </c>
      <c r="P41" s="119"/>
      <c r="Q41" s="119"/>
      <c r="R41" s="119"/>
      <c r="S41" s="119">
        <v>0</v>
      </c>
      <c r="T41" s="119"/>
      <c r="U41" s="119"/>
      <c r="V41" s="119"/>
      <c r="W41" s="58" t="s">
        <v>40</v>
      </c>
      <c r="X41" s="58" t="s">
        <v>40</v>
      </c>
    </row>
    <row r="42" spans="1:24" ht="23.1" customHeight="1">
      <c r="A42" s="72" t="s">
        <v>80</v>
      </c>
      <c r="B42" s="57">
        <f t="shared" si="0"/>
        <v>67</v>
      </c>
      <c r="C42" s="119">
        <v>26</v>
      </c>
      <c r="D42" s="119"/>
      <c r="E42" s="119"/>
      <c r="F42" s="119"/>
      <c r="G42" s="119">
        <v>32</v>
      </c>
      <c r="H42" s="119"/>
      <c r="I42" s="119"/>
      <c r="J42" s="119"/>
      <c r="K42" s="119">
        <v>3</v>
      </c>
      <c r="L42" s="119"/>
      <c r="M42" s="119"/>
      <c r="N42" s="119"/>
      <c r="O42" s="119">
        <v>3</v>
      </c>
      <c r="P42" s="119"/>
      <c r="Q42" s="119"/>
      <c r="R42" s="119"/>
      <c r="S42" s="119">
        <v>3</v>
      </c>
      <c r="T42" s="119"/>
      <c r="U42" s="119"/>
      <c r="V42" s="119"/>
      <c r="W42" s="58" t="s">
        <v>40</v>
      </c>
      <c r="X42" s="58" t="s">
        <v>40</v>
      </c>
    </row>
    <row r="43" spans="1:24" ht="23.1" customHeight="1">
      <c r="A43" s="72" t="s">
        <v>81</v>
      </c>
      <c r="B43" s="57">
        <f t="shared" si="0"/>
        <v>89</v>
      </c>
      <c r="C43" s="119">
        <v>46</v>
      </c>
      <c r="D43" s="119"/>
      <c r="E43" s="119"/>
      <c r="F43" s="119"/>
      <c r="G43" s="119">
        <v>36</v>
      </c>
      <c r="H43" s="119"/>
      <c r="I43" s="119"/>
      <c r="J43" s="119"/>
      <c r="K43" s="119">
        <v>3</v>
      </c>
      <c r="L43" s="119"/>
      <c r="M43" s="119"/>
      <c r="N43" s="119"/>
      <c r="O43" s="119">
        <v>3</v>
      </c>
      <c r="P43" s="119"/>
      <c r="Q43" s="119"/>
      <c r="R43" s="119"/>
      <c r="S43" s="119">
        <v>1</v>
      </c>
      <c r="T43" s="119"/>
      <c r="U43" s="119"/>
      <c r="V43" s="119"/>
      <c r="W43" s="58" t="s">
        <v>40</v>
      </c>
      <c r="X43" s="58" t="s">
        <v>40</v>
      </c>
    </row>
    <row r="44" spans="1:24" ht="23.1" customHeight="1">
      <c r="A44" s="72" t="s">
        <v>82</v>
      </c>
      <c r="B44" s="57">
        <f t="shared" si="0"/>
        <v>174</v>
      </c>
      <c r="C44" s="119">
        <v>93</v>
      </c>
      <c r="D44" s="119"/>
      <c r="E44" s="119"/>
      <c r="F44" s="119"/>
      <c r="G44" s="119">
        <v>75</v>
      </c>
      <c r="H44" s="119"/>
      <c r="I44" s="119"/>
      <c r="J44" s="119"/>
      <c r="K44" s="119">
        <v>5</v>
      </c>
      <c r="L44" s="119"/>
      <c r="M44" s="119"/>
      <c r="N44" s="119"/>
      <c r="O44" s="119">
        <v>1</v>
      </c>
      <c r="P44" s="119"/>
      <c r="Q44" s="119"/>
      <c r="R44" s="119"/>
      <c r="S44" s="119">
        <v>0</v>
      </c>
      <c r="T44" s="119"/>
      <c r="U44" s="119"/>
      <c r="V44" s="119"/>
      <c r="W44" s="58" t="s">
        <v>40</v>
      </c>
      <c r="X44" s="58" t="s">
        <v>40</v>
      </c>
    </row>
    <row r="45" spans="1:24" ht="23.1" customHeight="1">
      <c r="A45" s="73" t="s">
        <v>83</v>
      </c>
      <c r="B45" s="57">
        <f>+B39+B40+B41+B42+B43+B44</f>
        <v>387</v>
      </c>
      <c r="C45" s="118">
        <f>SUM(C39:F44)</f>
        <v>182</v>
      </c>
      <c r="D45" s="118"/>
      <c r="E45" s="118"/>
      <c r="F45" s="118"/>
      <c r="G45" s="118">
        <f>SUM(G39:J44)</f>
        <v>178</v>
      </c>
      <c r="H45" s="118"/>
      <c r="I45" s="118"/>
      <c r="J45" s="118"/>
      <c r="K45" s="118">
        <f>SUM(K39:N44)</f>
        <v>13</v>
      </c>
      <c r="L45" s="118"/>
      <c r="M45" s="118"/>
      <c r="N45" s="118"/>
      <c r="O45" s="118">
        <f>SUM(O39:R44)</f>
        <v>10</v>
      </c>
      <c r="P45" s="118"/>
      <c r="Q45" s="118"/>
      <c r="R45" s="118"/>
      <c r="S45" s="118">
        <f>SUM(S39:V44)</f>
        <v>4</v>
      </c>
      <c r="T45" s="118"/>
      <c r="U45" s="118"/>
      <c r="V45" s="118"/>
      <c r="W45" s="74">
        <v>11.578160059835453</v>
      </c>
      <c r="X45" s="75">
        <v>5.5</v>
      </c>
    </row>
    <row r="46" spans="1:24" ht="23.1" customHeight="1">
      <c r="A46" s="76" t="s">
        <v>3</v>
      </c>
      <c r="B46" s="57">
        <f t="shared" ref="B46:B53" si="1">SUM(C46:V46)</f>
        <v>1156</v>
      </c>
      <c r="C46" s="119">
        <v>645</v>
      </c>
      <c r="D46" s="119"/>
      <c r="E46" s="119"/>
      <c r="F46" s="119"/>
      <c r="G46" s="119">
        <v>472</v>
      </c>
      <c r="H46" s="119"/>
      <c r="I46" s="119"/>
      <c r="J46" s="119"/>
      <c r="K46" s="119">
        <v>22</v>
      </c>
      <c r="L46" s="119"/>
      <c r="M46" s="119"/>
      <c r="N46" s="119"/>
      <c r="O46" s="119">
        <v>10</v>
      </c>
      <c r="P46" s="119"/>
      <c r="Q46" s="119"/>
      <c r="R46" s="119"/>
      <c r="S46" s="119">
        <v>7</v>
      </c>
      <c r="T46" s="119"/>
      <c r="U46" s="119"/>
      <c r="V46" s="119"/>
      <c r="W46" s="74">
        <v>26.214935256366644</v>
      </c>
      <c r="X46" s="75">
        <v>13.5</v>
      </c>
    </row>
    <row r="47" spans="1:24" ht="23.1" customHeight="1">
      <c r="A47" s="76" t="s">
        <v>4</v>
      </c>
      <c r="B47" s="57">
        <f t="shared" si="1"/>
        <v>854</v>
      </c>
      <c r="C47" s="119">
        <v>500</v>
      </c>
      <c r="D47" s="119"/>
      <c r="E47" s="119"/>
      <c r="F47" s="119"/>
      <c r="G47" s="119">
        <v>315</v>
      </c>
      <c r="H47" s="119"/>
      <c r="I47" s="119"/>
      <c r="J47" s="119"/>
      <c r="K47" s="119">
        <v>25</v>
      </c>
      <c r="L47" s="119"/>
      <c r="M47" s="119"/>
      <c r="N47" s="119"/>
      <c r="O47" s="119">
        <v>10</v>
      </c>
      <c r="P47" s="119"/>
      <c r="Q47" s="119"/>
      <c r="R47" s="119"/>
      <c r="S47" s="119">
        <v>4</v>
      </c>
      <c r="T47" s="119"/>
      <c r="U47" s="119"/>
      <c r="V47" s="119"/>
      <c r="W47" s="74">
        <v>16.655614931544253</v>
      </c>
      <c r="X47" s="75">
        <v>11.2</v>
      </c>
    </row>
    <row r="48" spans="1:24" ht="23.1" customHeight="1">
      <c r="A48" s="76" t="s">
        <v>5</v>
      </c>
      <c r="B48" s="57">
        <f t="shared" si="1"/>
        <v>770</v>
      </c>
      <c r="C48" s="119">
        <v>448</v>
      </c>
      <c r="D48" s="119"/>
      <c r="E48" s="119"/>
      <c r="F48" s="119"/>
      <c r="G48" s="119">
        <v>294</v>
      </c>
      <c r="H48" s="119"/>
      <c r="I48" s="119"/>
      <c r="J48" s="119"/>
      <c r="K48" s="119">
        <v>11</v>
      </c>
      <c r="L48" s="119"/>
      <c r="M48" s="119"/>
      <c r="N48" s="119"/>
      <c r="O48" s="119">
        <v>11</v>
      </c>
      <c r="P48" s="119"/>
      <c r="Q48" s="119"/>
      <c r="R48" s="119"/>
      <c r="S48" s="119">
        <v>6</v>
      </c>
      <c r="T48" s="119"/>
      <c r="U48" s="119"/>
      <c r="V48" s="119"/>
      <c r="W48" s="75">
        <v>13.62036332761396</v>
      </c>
      <c r="X48" s="75">
        <v>10</v>
      </c>
    </row>
    <row r="49" spans="1:24" ht="23.1" customHeight="1">
      <c r="A49" s="76" t="s">
        <v>6</v>
      </c>
      <c r="B49" s="57">
        <f t="shared" si="1"/>
        <v>630</v>
      </c>
      <c r="C49" s="119">
        <v>366</v>
      </c>
      <c r="D49" s="119"/>
      <c r="E49" s="119"/>
      <c r="F49" s="119"/>
      <c r="G49" s="119">
        <v>234</v>
      </c>
      <c r="H49" s="119"/>
      <c r="I49" s="119"/>
      <c r="J49" s="119"/>
      <c r="K49" s="119">
        <v>16</v>
      </c>
      <c r="L49" s="119"/>
      <c r="M49" s="119"/>
      <c r="N49" s="119"/>
      <c r="O49" s="119">
        <v>7</v>
      </c>
      <c r="P49" s="119"/>
      <c r="Q49" s="119"/>
      <c r="R49" s="119"/>
      <c r="S49" s="119">
        <v>7</v>
      </c>
      <c r="T49" s="119"/>
      <c r="U49" s="119"/>
      <c r="V49" s="119"/>
      <c r="W49" s="75">
        <v>10.569583088667059</v>
      </c>
      <c r="X49" s="75">
        <v>7.7</v>
      </c>
    </row>
    <row r="50" spans="1:24" ht="23.1" customHeight="1">
      <c r="A50" s="76" t="s">
        <v>7</v>
      </c>
      <c r="B50" s="57">
        <f t="shared" si="1"/>
        <v>269</v>
      </c>
      <c r="C50" s="119">
        <v>175</v>
      </c>
      <c r="D50" s="119"/>
      <c r="E50" s="119"/>
      <c r="F50" s="119"/>
      <c r="G50" s="119">
        <v>80</v>
      </c>
      <c r="H50" s="119"/>
      <c r="I50" s="119"/>
      <c r="J50" s="119"/>
      <c r="K50" s="119">
        <v>3</v>
      </c>
      <c r="L50" s="119"/>
      <c r="M50" s="119"/>
      <c r="N50" s="119"/>
      <c r="O50" s="119">
        <v>7</v>
      </c>
      <c r="P50" s="119"/>
      <c r="Q50" s="119"/>
      <c r="R50" s="119"/>
      <c r="S50" s="119">
        <v>4</v>
      </c>
      <c r="T50" s="119"/>
      <c r="U50" s="119"/>
      <c r="V50" s="119"/>
      <c r="W50" s="75">
        <v>4.2800318217979321</v>
      </c>
      <c r="X50" s="75">
        <v>3.4</v>
      </c>
    </row>
    <row r="51" spans="1:24" ht="22.5" customHeight="1">
      <c r="A51" s="76" t="s">
        <v>8</v>
      </c>
      <c r="B51" s="57">
        <f t="shared" si="1"/>
        <v>20</v>
      </c>
      <c r="C51" s="119">
        <v>11</v>
      </c>
      <c r="D51" s="119"/>
      <c r="E51" s="119"/>
      <c r="F51" s="119"/>
      <c r="G51" s="119">
        <v>8</v>
      </c>
      <c r="H51" s="119"/>
      <c r="I51" s="119"/>
      <c r="J51" s="119"/>
      <c r="K51" s="119">
        <v>1</v>
      </c>
      <c r="L51" s="119"/>
      <c r="M51" s="119"/>
      <c r="N51" s="119"/>
      <c r="O51" s="119">
        <v>0</v>
      </c>
      <c r="P51" s="119"/>
      <c r="Q51" s="119"/>
      <c r="R51" s="119"/>
      <c r="S51" s="119">
        <v>0</v>
      </c>
      <c r="T51" s="119"/>
      <c r="U51" s="119"/>
      <c r="V51" s="119"/>
      <c r="W51" s="75">
        <v>0.37335025854505405</v>
      </c>
      <c r="X51" s="75">
        <v>0.3</v>
      </c>
    </row>
    <row r="52" spans="1:24" ht="23.1" customHeight="1">
      <c r="A52" s="77" t="s">
        <v>84</v>
      </c>
      <c r="B52" s="57">
        <f t="shared" si="1"/>
        <v>2</v>
      </c>
      <c r="C52" s="119">
        <v>2</v>
      </c>
      <c r="D52" s="119"/>
      <c r="E52" s="119"/>
      <c r="F52" s="119"/>
      <c r="G52" s="119">
        <v>0</v>
      </c>
      <c r="H52" s="119"/>
      <c r="I52" s="119"/>
      <c r="J52" s="119"/>
      <c r="K52" s="119">
        <v>0</v>
      </c>
      <c r="L52" s="119"/>
      <c r="M52" s="119"/>
      <c r="N52" s="119"/>
      <c r="O52" s="119">
        <v>0</v>
      </c>
      <c r="P52" s="119"/>
      <c r="Q52" s="119"/>
      <c r="R52" s="119"/>
      <c r="S52" s="119">
        <v>0</v>
      </c>
      <c r="T52" s="119"/>
      <c r="U52" s="119"/>
      <c r="V52" s="119"/>
      <c r="W52" s="78">
        <v>0</v>
      </c>
      <c r="X52" s="78">
        <v>0</v>
      </c>
    </row>
    <row r="53" spans="1:24" ht="23.1" customHeight="1" thickBot="1">
      <c r="A53" s="79" t="s">
        <v>85</v>
      </c>
      <c r="B53" s="80">
        <f t="shared" si="1"/>
        <v>0</v>
      </c>
      <c r="C53" s="125">
        <v>0</v>
      </c>
      <c r="D53" s="125"/>
      <c r="E53" s="125"/>
      <c r="F53" s="125"/>
      <c r="G53" s="125">
        <v>0</v>
      </c>
      <c r="H53" s="125"/>
      <c r="I53" s="125"/>
      <c r="J53" s="125"/>
      <c r="K53" s="125">
        <v>0</v>
      </c>
      <c r="L53" s="125"/>
      <c r="M53" s="125"/>
      <c r="N53" s="125"/>
      <c r="O53" s="125">
        <v>0</v>
      </c>
      <c r="P53" s="125"/>
      <c r="Q53" s="125"/>
      <c r="R53" s="125"/>
      <c r="S53" s="125">
        <v>0</v>
      </c>
      <c r="T53" s="125"/>
      <c r="U53" s="125"/>
      <c r="V53" s="125"/>
      <c r="W53" s="81">
        <v>0</v>
      </c>
      <c r="X53" s="81">
        <v>0</v>
      </c>
    </row>
    <row r="54" spans="1:24" ht="6" customHeight="1">
      <c r="A54" s="82"/>
      <c r="B54" s="70"/>
      <c r="C54" s="91"/>
      <c r="D54" s="91"/>
      <c r="E54" s="91"/>
      <c r="F54" s="91"/>
      <c r="G54" s="91"/>
      <c r="H54" s="91"/>
      <c r="I54" s="91"/>
      <c r="J54" s="91"/>
      <c r="K54" s="91"/>
      <c r="L54" s="91"/>
      <c r="M54" s="91"/>
      <c r="N54" s="91"/>
      <c r="O54" s="91"/>
      <c r="P54" s="91"/>
      <c r="Q54" s="91"/>
      <c r="R54" s="91"/>
      <c r="S54" s="91"/>
      <c r="T54" s="91"/>
      <c r="U54" s="91"/>
      <c r="V54" s="91"/>
      <c r="W54" s="83"/>
      <c r="X54" s="83"/>
    </row>
    <row r="55" spans="1:24" ht="15" customHeight="1">
      <c r="A55" s="131" t="s">
        <v>104</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row>
    <row r="56" spans="1:24" ht="15" customHeight="1">
      <c r="A56" s="117" t="s">
        <v>103</v>
      </c>
      <c r="B56" s="117"/>
      <c r="C56" s="117"/>
      <c r="D56" s="117"/>
      <c r="E56" s="117"/>
      <c r="F56" s="117"/>
      <c r="G56" s="117"/>
      <c r="H56" s="117"/>
      <c r="I56" s="117"/>
      <c r="J56" s="117"/>
      <c r="K56" s="117"/>
      <c r="L56" s="117"/>
      <c r="M56" s="117"/>
      <c r="N56" s="117"/>
      <c r="O56" s="117"/>
      <c r="P56" s="117"/>
      <c r="Q56" s="84"/>
      <c r="R56" s="84"/>
      <c r="S56" s="84"/>
      <c r="T56" s="84"/>
      <c r="U56" s="84"/>
      <c r="V56" s="37"/>
      <c r="W56" s="90"/>
      <c r="X56" s="37"/>
    </row>
    <row r="57" spans="1:24" ht="15" customHeight="1">
      <c r="A57" s="117" t="s">
        <v>89</v>
      </c>
      <c r="B57" s="117"/>
      <c r="C57" s="117"/>
      <c r="D57" s="117"/>
      <c r="E57" s="117"/>
      <c r="F57" s="117"/>
      <c r="G57" s="117"/>
      <c r="H57" s="117"/>
      <c r="I57" s="117"/>
      <c r="J57" s="117"/>
      <c r="K57" s="117"/>
      <c r="L57" s="117"/>
      <c r="M57" s="117"/>
      <c r="N57" s="117"/>
      <c r="O57" s="117"/>
      <c r="P57" s="117"/>
      <c r="Q57" s="85"/>
      <c r="R57" s="85"/>
      <c r="S57" s="85"/>
      <c r="T57" s="85"/>
      <c r="U57" s="85"/>
      <c r="V57" s="114"/>
      <c r="W57" s="114"/>
      <c r="X57" s="114"/>
    </row>
    <row r="58" spans="1:24" ht="14.25" customHeight="1">
      <c r="A58" s="117" t="s">
        <v>86</v>
      </c>
      <c r="B58" s="117"/>
      <c r="C58" s="117"/>
      <c r="D58" s="117"/>
      <c r="E58" s="117"/>
      <c r="F58" s="117"/>
      <c r="G58" s="117"/>
      <c r="H58" s="117"/>
      <c r="I58" s="117"/>
      <c r="J58" s="117"/>
      <c r="K58" s="117"/>
      <c r="L58" s="117"/>
      <c r="M58" s="117"/>
      <c r="N58" s="117"/>
      <c r="O58" s="117"/>
      <c r="P58" s="117"/>
      <c r="Q58" s="37"/>
      <c r="R58" s="37"/>
      <c r="S58" s="37"/>
      <c r="T58" s="37"/>
      <c r="U58" s="37"/>
    </row>
    <row r="59" spans="1:24" ht="15" customHeight="1">
      <c r="A59" s="92" t="s">
        <v>102</v>
      </c>
      <c r="B59" s="92"/>
      <c r="C59" s="92"/>
      <c r="D59" s="92"/>
      <c r="E59" s="92"/>
      <c r="F59" s="92"/>
      <c r="G59" s="92"/>
      <c r="H59" s="92"/>
      <c r="I59" s="92"/>
      <c r="J59" s="92"/>
      <c r="K59" s="92"/>
      <c r="L59" s="92"/>
      <c r="M59" s="92"/>
      <c r="N59" s="92"/>
      <c r="O59" s="92"/>
      <c r="P59" s="92"/>
      <c r="V59" s="114" t="s">
        <v>87</v>
      </c>
      <c r="W59" s="114"/>
      <c r="X59" s="114"/>
    </row>
  </sheetData>
  <mergeCells count="252">
    <mergeCell ref="G29:J29"/>
    <mergeCell ref="K29:N29"/>
    <mergeCell ref="O29:R29"/>
    <mergeCell ref="C29:F29"/>
    <mergeCell ref="S30:V30"/>
    <mergeCell ref="C37:F37"/>
    <mergeCell ref="G37:J37"/>
    <mergeCell ref="K37:N37"/>
    <mergeCell ref="O37:R37"/>
    <mergeCell ref="S37:V37"/>
    <mergeCell ref="G36:J36"/>
    <mergeCell ref="C30:F30"/>
    <mergeCell ref="K31:N31"/>
    <mergeCell ref="O31:R31"/>
    <mergeCell ref="V59:X59"/>
    <mergeCell ref="C50:F50"/>
    <mergeCell ref="G50:J50"/>
    <mergeCell ref="K50:N50"/>
    <mergeCell ref="C52:F52"/>
    <mergeCell ref="S28:V28"/>
    <mergeCell ref="C28:F28"/>
    <mergeCell ref="G28:J28"/>
    <mergeCell ref="K28:N28"/>
    <mergeCell ref="O28:R28"/>
    <mergeCell ref="O32:R32"/>
    <mergeCell ref="S32:V32"/>
    <mergeCell ref="C32:F32"/>
    <mergeCell ref="G32:J32"/>
    <mergeCell ref="K32:N32"/>
    <mergeCell ref="K36:N36"/>
    <mergeCell ref="O36:R36"/>
    <mergeCell ref="S36:V36"/>
    <mergeCell ref="C36:F36"/>
    <mergeCell ref="S29:V29"/>
    <mergeCell ref="C46:F46"/>
    <mergeCell ref="G46:J46"/>
    <mergeCell ref="K46:N46"/>
    <mergeCell ref="O46:R46"/>
    <mergeCell ref="T1:X1"/>
    <mergeCell ref="W2:X2"/>
    <mergeCell ref="C3:G3"/>
    <mergeCell ref="H3:L3"/>
    <mergeCell ref="M3:Q3"/>
    <mergeCell ref="R3:V3"/>
    <mergeCell ref="C2:V2"/>
    <mergeCell ref="S26:V26"/>
    <mergeCell ref="C26:F26"/>
    <mergeCell ref="G26:J26"/>
    <mergeCell ref="K26:N26"/>
    <mergeCell ref="O26:R26"/>
    <mergeCell ref="O11:R11"/>
    <mergeCell ref="S11:V11"/>
    <mergeCell ref="G10:J10"/>
    <mergeCell ref="K10:N10"/>
    <mergeCell ref="O10:R10"/>
    <mergeCell ref="C4:G4"/>
    <mergeCell ref="M5:Q5"/>
    <mergeCell ref="H4:L4"/>
    <mergeCell ref="S10:V10"/>
    <mergeCell ref="S15:V15"/>
    <mergeCell ref="S14:V14"/>
    <mergeCell ref="G14:J14"/>
    <mergeCell ref="S27:V27"/>
    <mergeCell ref="S31:V31"/>
    <mergeCell ref="C31:F31"/>
    <mergeCell ref="S12:V12"/>
    <mergeCell ref="B2:B3"/>
    <mergeCell ref="M7:Q7"/>
    <mergeCell ref="R7:V7"/>
    <mergeCell ref="R5:V5"/>
    <mergeCell ref="C6:G6"/>
    <mergeCell ref="H6:L6"/>
    <mergeCell ref="M6:Q6"/>
    <mergeCell ref="R6:V6"/>
    <mergeCell ref="C5:G5"/>
    <mergeCell ref="M4:Q4"/>
    <mergeCell ref="G9:J9"/>
    <mergeCell ref="K9:N9"/>
    <mergeCell ref="O9:R9"/>
    <mergeCell ref="R4:V4"/>
    <mergeCell ref="S9:V9"/>
    <mergeCell ref="C8:V8"/>
    <mergeCell ref="C7:G7"/>
    <mergeCell ref="H7:L7"/>
    <mergeCell ref="H5:L5"/>
    <mergeCell ref="K11:N11"/>
    <mergeCell ref="K14:N14"/>
    <mergeCell ref="O14:R14"/>
    <mergeCell ref="K12:N12"/>
    <mergeCell ref="O12:R12"/>
    <mergeCell ref="G12:J12"/>
    <mergeCell ref="C13:V13"/>
    <mergeCell ref="S16:V16"/>
    <mergeCell ref="O16:R16"/>
    <mergeCell ref="C15:F15"/>
    <mergeCell ref="G15:J15"/>
    <mergeCell ref="K15:N15"/>
    <mergeCell ref="C16:F16"/>
    <mergeCell ref="G16:J16"/>
    <mergeCell ref="K16:N16"/>
    <mergeCell ref="O15:R15"/>
    <mergeCell ref="S17:V17"/>
    <mergeCell ref="C18:F18"/>
    <mergeCell ref="G18:J18"/>
    <mergeCell ref="K18:N18"/>
    <mergeCell ref="O18:R18"/>
    <mergeCell ref="S18:V18"/>
    <mergeCell ref="C17:F17"/>
    <mergeCell ref="G17:J17"/>
    <mergeCell ref="K17:N17"/>
    <mergeCell ref="O17:R17"/>
    <mergeCell ref="S19:V19"/>
    <mergeCell ref="C20:F20"/>
    <mergeCell ref="G20:J20"/>
    <mergeCell ref="K20:N20"/>
    <mergeCell ref="O20:R20"/>
    <mergeCell ref="S20:V20"/>
    <mergeCell ref="C19:F19"/>
    <mergeCell ref="G19:J19"/>
    <mergeCell ref="K19:N19"/>
    <mergeCell ref="O19:R19"/>
    <mergeCell ref="S21:V21"/>
    <mergeCell ref="C22:F22"/>
    <mergeCell ref="G22:J22"/>
    <mergeCell ref="K22:N22"/>
    <mergeCell ref="O22:R22"/>
    <mergeCell ref="S22:V22"/>
    <mergeCell ref="C21:F21"/>
    <mergeCell ref="G21:J21"/>
    <mergeCell ref="K21:N21"/>
    <mergeCell ref="O21:R21"/>
    <mergeCell ref="S23:V23"/>
    <mergeCell ref="C24:F24"/>
    <mergeCell ref="G24:J24"/>
    <mergeCell ref="K24:N24"/>
    <mergeCell ref="O24:R24"/>
    <mergeCell ref="S24:V24"/>
    <mergeCell ref="C23:F23"/>
    <mergeCell ref="G23:J23"/>
    <mergeCell ref="K23:N23"/>
    <mergeCell ref="O23:R23"/>
    <mergeCell ref="K40:N40"/>
    <mergeCell ref="G41:J41"/>
    <mergeCell ref="K41:N41"/>
    <mergeCell ref="C47:F47"/>
    <mergeCell ref="G47:J47"/>
    <mergeCell ref="K47:N47"/>
    <mergeCell ref="A55:X55"/>
    <mergeCell ref="C53:F53"/>
    <mergeCell ref="K53:N53"/>
    <mergeCell ref="C51:F51"/>
    <mergeCell ref="S53:V53"/>
    <mergeCell ref="O51:R51"/>
    <mergeCell ref="G53:J53"/>
    <mergeCell ref="C42:F42"/>
    <mergeCell ref="C43:F43"/>
    <mergeCell ref="C45:F45"/>
    <mergeCell ref="C44:F44"/>
    <mergeCell ref="B8:B9"/>
    <mergeCell ref="B13:B14"/>
    <mergeCell ref="C25:F25"/>
    <mergeCell ref="C12:F12"/>
    <mergeCell ref="C27:F27"/>
    <mergeCell ref="G27:J27"/>
    <mergeCell ref="C10:F10"/>
    <mergeCell ref="C11:F11"/>
    <mergeCell ref="G11:J11"/>
    <mergeCell ref="W8:X8"/>
    <mergeCell ref="W13:X13"/>
    <mergeCell ref="G51:J51"/>
    <mergeCell ref="K51:N51"/>
    <mergeCell ref="O47:R47"/>
    <mergeCell ref="K27:N27"/>
    <mergeCell ref="S43:V43"/>
    <mergeCell ref="S45:V45"/>
    <mergeCell ref="G52:J52"/>
    <mergeCell ref="S41:V41"/>
    <mergeCell ref="G40:J40"/>
    <mergeCell ref="K48:N48"/>
    <mergeCell ref="O43:R43"/>
    <mergeCell ref="S46:V46"/>
    <mergeCell ref="O44:R44"/>
    <mergeCell ref="O41:R41"/>
    <mergeCell ref="O42:R42"/>
    <mergeCell ref="K42:N42"/>
    <mergeCell ref="G33:J33"/>
    <mergeCell ref="S33:V33"/>
    <mergeCell ref="G30:J30"/>
    <mergeCell ref="K30:N30"/>
    <mergeCell ref="O30:R30"/>
    <mergeCell ref="G31:J31"/>
    <mergeCell ref="V57:X57"/>
    <mergeCell ref="S25:V25"/>
    <mergeCell ref="G25:J25"/>
    <mergeCell ref="K25:N25"/>
    <mergeCell ref="O25:R25"/>
    <mergeCell ref="S51:V51"/>
    <mergeCell ref="O53:R53"/>
    <mergeCell ref="S52:V52"/>
    <mergeCell ref="S44:V44"/>
    <mergeCell ref="S49:V49"/>
    <mergeCell ref="O50:R50"/>
    <mergeCell ref="S50:V50"/>
    <mergeCell ref="O48:R48"/>
    <mergeCell ref="O49:R49"/>
    <mergeCell ref="S47:V47"/>
    <mergeCell ref="S48:V48"/>
    <mergeCell ref="S42:V42"/>
    <mergeCell ref="G43:J43"/>
    <mergeCell ref="K43:N43"/>
    <mergeCell ref="G42:J42"/>
    <mergeCell ref="G44:J44"/>
    <mergeCell ref="K44:N44"/>
    <mergeCell ref="G39:J39"/>
    <mergeCell ref="K39:N39"/>
    <mergeCell ref="A1:S1"/>
    <mergeCell ref="C39:F39"/>
    <mergeCell ref="C40:F40"/>
    <mergeCell ref="C41:F41"/>
    <mergeCell ref="O39:R39"/>
    <mergeCell ref="G34:J34"/>
    <mergeCell ref="K34:N34"/>
    <mergeCell ref="C14:F14"/>
    <mergeCell ref="C9:F9"/>
    <mergeCell ref="O27:R27"/>
    <mergeCell ref="O34:R34"/>
    <mergeCell ref="S34:V34"/>
    <mergeCell ref="S35:V35"/>
    <mergeCell ref="S39:V39"/>
    <mergeCell ref="O40:R40"/>
    <mergeCell ref="S40:V40"/>
    <mergeCell ref="C34:F34"/>
    <mergeCell ref="C35:F35"/>
    <mergeCell ref="G35:J35"/>
    <mergeCell ref="K35:N35"/>
    <mergeCell ref="O35:R35"/>
    <mergeCell ref="C33:F33"/>
    <mergeCell ref="K33:N33"/>
    <mergeCell ref="O33:R33"/>
    <mergeCell ref="A58:P58"/>
    <mergeCell ref="A56:P56"/>
    <mergeCell ref="A57:P57"/>
    <mergeCell ref="G45:J45"/>
    <mergeCell ref="K45:N45"/>
    <mergeCell ref="C49:F49"/>
    <mergeCell ref="G49:J49"/>
    <mergeCell ref="O45:R45"/>
    <mergeCell ref="C48:F48"/>
    <mergeCell ref="G48:J48"/>
    <mergeCell ref="K49:N49"/>
    <mergeCell ref="K52:N52"/>
    <mergeCell ref="O52:R52"/>
  </mergeCells>
  <phoneticPr fontId="2"/>
  <printOptions horizontalCentered="1"/>
  <pageMargins left="0.39370078740157483" right="0.39370078740157483" top="0.59055118110236227" bottom="0.6692913385826772" header="0.51181102362204722" footer="0.39370078740157483"/>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53</vt:lpstr>
      <vt:lpstr>54</vt:lpstr>
      <vt:lpstr>'53'!Print_Area</vt:lpstr>
      <vt:lpstr>'54'!Print_Area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あ</cp:lastModifiedBy>
  <cp:lastPrinted>2013-02-20T05:54:24Z</cp:lastPrinted>
  <dcterms:created xsi:type="dcterms:W3CDTF">2004-04-03T07:08:08Z</dcterms:created>
  <dcterms:modified xsi:type="dcterms:W3CDTF">2018-02-28T05:56:55Z</dcterms:modified>
</cp:coreProperties>
</file>