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000" activeTab="0"/>
  </bookViews>
  <sheets>
    <sheet name="118" sheetId="1" r:id="rId1"/>
    <sheet name="119" sheetId="2" r:id="rId2"/>
    <sheet name="120" sheetId="3" r:id="rId3"/>
    <sheet name="121" sheetId="4" r:id="rId4"/>
    <sheet name="122" sheetId="5" r:id="rId5"/>
  </sheets>
  <definedNames>
    <definedName name="_xlnm.Print_Area" localSheetId="1">'119'!$A$1:$AP$54</definedName>
    <definedName name="_xlnm.Print_Area" localSheetId="2">'120'!$A$1:$E$54</definedName>
    <definedName name="_xlnm.Print_Area" localSheetId="3">'121'!$A$1:$E$65</definedName>
    <definedName name="_xlnm.Print_Area" localSheetId="4">'122'!$A$1:$R$66</definedName>
  </definedNames>
  <calcPr fullCalcOnLoad="1"/>
</workbook>
</file>

<file path=xl/sharedStrings.xml><?xml version="1.0" encoding="utf-8"?>
<sst xmlns="http://schemas.openxmlformats.org/spreadsheetml/2006/main" count="333" uniqueCount="102">
  <si>
    <t>受診者数</t>
  </si>
  <si>
    <t>要精検者数</t>
  </si>
  <si>
    <t>がん発見者数</t>
  </si>
  <si>
    <t>人員</t>
  </si>
  <si>
    <t>胃がん検診</t>
  </si>
  <si>
    <t>大腸がん検診</t>
  </si>
  <si>
    <t>乳がん検診</t>
  </si>
  <si>
    <t>肺がん</t>
  </si>
  <si>
    <t xml:space="preserve">    資料：健康増進課</t>
  </si>
  <si>
    <t>１１． よかドック３０</t>
  </si>
  <si>
    <t>受診者数</t>
  </si>
  <si>
    <t>審査結果</t>
  </si>
  <si>
    <t>積極的支援</t>
  </si>
  <si>
    <t>動機付け支援</t>
  </si>
  <si>
    <t>情報提供</t>
  </si>
  <si>
    <t>判定不能</t>
  </si>
  <si>
    <t>資料：健康増進課</t>
  </si>
  <si>
    <t>１２． 訪問指導実施状況(40歳～64歳）</t>
  </si>
  <si>
    <t>総数</t>
  </si>
  <si>
    <t>要指導者</t>
  </si>
  <si>
    <t>個別健
康教育</t>
  </si>
  <si>
    <t>閉じこもり
予防</t>
  </si>
  <si>
    <t>介護家族</t>
  </si>
  <si>
    <t>寝たきり者</t>
  </si>
  <si>
    <t>その他</t>
  </si>
  <si>
    <t>実人数</t>
  </si>
  <si>
    <t>延人数</t>
  </si>
  <si>
    <t>１３． 訪問指導実施状況(65歳以上）</t>
  </si>
  <si>
    <t>※平成23年度より，保健福祉センター及び人権のまちづくり館での実施状況を含む</t>
  </si>
  <si>
    <t>１４．生き活きシニア健康福岡２１</t>
  </si>
  <si>
    <t>実施回数</t>
  </si>
  <si>
    <t>参加人員</t>
  </si>
  <si>
    <t>１５．いきいきセンターふくおか（地域包括支援センター）</t>
  </si>
  <si>
    <t>相談件数</t>
  </si>
  <si>
    <t>実数</t>
  </si>
  <si>
    <t>延数</t>
  </si>
  <si>
    <t>(２)相談者の内訳</t>
  </si>
  <si>
    <t>(３)相談内容（重複あり）</t>
  </si>
  <si>
    <t>資料：健康増進課</t>
  </si>
  <si>
    <t>個別</t>
  </si>
  <si>
    <t>集団</t>
  </si>
  <si>
    <t>西</t>
  </si>
  <si>
    <t>早良</t>
  </si>
  <si>
    <t>城南</t>
  </si>
  <si>
    <t>南</t>
  </si>
  <si>
    <t>中央</t>
  </si>
  <si>
    <t>博多</t>
  </si>
  <si>
    <t>東</t>
  </si>
  <si>
    <t>個別検診(医療機関)</t>
  </si>
  <si>
    <t>集団検診</t>
  </si>
  <si>
    <t>70歳以上</t>
  </si>
  <si>
    <t>60歳～69歳</t>
  </si>
  <si>
    <t>50歳～59歳</t>
  </si>
  <si>
    <t>40歳～49歳</t>
  </si>
  <si>
    <t>要精密</t>
  </si>
  <si>
    <t>異常認めず</t>
  </si>
  <si>
    <t>診査結果</t>
  </si>
  <si>
    <t>資料：健康増進課</t>
  </si>
  <si>
    <t>※法定報告ベースの実績</t>
  </si>
  <si>
    <t>受診率（実施率）</t>
  </si>
  <si>
    <t>受診者数（実施者数）</t>
  </si>
  <si>
    <t>対象者数</t>
  </si>
  <si>
    <t>積極的支援</t>
  </si>
  <si>
    <t>動機付け支援</t>
  </si>
  <si>
    <t>再掲（特定保健指導内訳）</t>
  </si>
  <si>
    <t>特定保健指導</t>
  </si>
  <si>
    <t>特定健診</t>
  </si>
  <si>
    <t>３．特定健診・特定保健指導</t>
  </si>
  <si>
    <t>回数</t>
  </si>
  <si>
    <t>健康相談</t>
  </si>
  <si>
    <t>健康教育</t>
  </si>
  <si>
    <t>２．健康教育（健康増進法）・健康相談実施状況、区別</t>
  </si>
  <si>
    <t>交付数</t>
  </si>
  <si>
    <t>１．健康手帳交付状況、保健福祉センター別</t>
  </si>
  <si>
    <t>資料：健康増進課</t>
  </si>
  <si>
    <t>30歳～39歳</t>
  </si>
  <si>
    <t>６．子宮頸がん検診、年齢（10歳階級）・区別</t>
  </si>
  <si>
    <t>９．肺がん検診、年齢（10歳階級）・区別</t>
  </si>
  <si>
    <t>80　歳　以　上</t>
  </si>
  <si>
    <t>70歳～79歳</t>
  </si>
  <si>
    <t>55歳～59歳</t>
  </si>
  <si>
    <t>・２ケ月間（10月、2月）に限り実施</t>
  </si>
  <si>
    <t>・基本健康診査受診者のうち55歳以上男性で希望者を対象</t>
  </si>
  <si>
    <t>・平成10年度より事業開始</t>
  </si>
  <si>
    <r>
      <rPr>
        <b/>
        <sz val="14"/>
        <rFont val="ＭＳ 明朝"/>
        <family val="1"/>
      </rPr>
      <t>３〕保健事業</t>
    </r>
    <r>
      <rPr>
        <sz val="14"/>
        <rFont val="ＭＳ 明朝"/>
        <family val="1"/>
      </rPr>
      <t xml:space="preserve">
　</t>
    </r>
    <r>
      <rPr>
        <sz val="11"/>
        <rFont val="ＭＳ 明朝"/>
        <family val="1"/>
      </rPr>
      <t>各種保健事業については，昭和57年８月の老人保健法成立以来，同法に基づき実施してきたが，国の医療制度改革により平成20年度から健康増進法の中に位置づけられることになった。
　なお，高齢者期の保健事業については，介護保険法に基づき実施されており，健康増進法に基づき実施する保健事業は壮年期（40～64歳）が中心である。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
　　び健康の保持のために，必要な事項を記載するものであり，自らの健康管理や有
　　効な保健事業の実施を図るため交付するもの。
（２）健康教育〔４０歳～６４歳までの市民が対象〕
　　　生活習慣病予防や健康増進に関する知識の普及を図るため，また，地域での健
　　康づくり活動を推進するため，保健福祉センターや公民館等において実施するも
　　の。
（３）特定健診・特定保健指導
　　　近年，生活の欧米化と急速な高齢化により，生活習慣病が増加するなど疾病構
　　造が変化し，医療費も増大し続けている。さらに，高齢化とともに今後ますます
　　少子化が進めば国民皆保険制度をはじめとした社会保障制度の維持が困難な事態
　　となることが危惧されている。
　　　このような中，社会保障制度を持続的に維持していくための医療制度改革の一
　　環として，平成18年6月，高齢者の医療の確保に関する法律が定められ，国民の
　　高齢期における適正な医療の確保を図るため，平成20年度から医療保険者の責務
　　において，40歳から74歳の被保険者を対象とした特定健診・保健指導の実施が義
　　務付けられている。
（４）健康相談〔４０歳～６４歳までの市民が対象〕
　　　自主的な健康づくりのため，医師，保健師，栄養士などが，心身の健康に関す
　　る個別の相談に応じ，必要なアドバイス等を行うもの。
（５）訪問指導〔４０歳～６４歳までの市民が対象〕
　　　心身の都合や生活環境等から，訪問による保健指導が必要な者に対し，保健師
　　等が家庭を訪問し，保健指導等を行うもの。
（６）がん検診
　　　がんの早期発見・早期治療のため，胃がん，大腸がん，子宮頸がん，乳がん，
　　肺がん，前立腺がん検診を実施するもの。
（７）健康診査
　　　生活習慣病予防や心身の健康を保持するために行われる健康診査及び当該診査
  　に基づく指導。従来老人保健法に基づき実施してきた「基本健康診査」は，平成
　　20年度から各医療保険者が実施する「特定健診」等（40～74歳は「特定健診」，
　　75歳以上は後期高齢者広域連合が行う「健康診査」）に移行するとともに，平成
　　23年度から３０代の市民を対象とした「よかドック３０」を開始した。
　　　なお，制度上医療保険に加入していない生活保護世帯等の40歳以上の方につい
　　ては，生活習慣病予防健診を実施している。</t>
    </r>
    <r>
      <rPr>
        <sz val="14"/>
        <rFont val="ＭＳ 明朝"/>
        <family val="1"/>
      </rPr>
      <t xml:space="preserve">
</t>
    </r>
  </si>
  <si>
    <t>35歳～39歳</t>
  </si>
  <si>
    <t>平成25年度</t>
  </si>
  <si>
    <t>４．胃がん検診、年齢（10歳階級）・区別</t>
  </si>
  <si>
    <t>平成25年度</t>
  </si>
  <si>
    <t>20歳～29歳</t>
  </si>
  <si>
    <t>５．大腸がん検診、年齢（10歳階級）・区別</t>
  </si>
  <si>
    <t>８．前立腺がん検診、年齢（10歳階級）・区別</t>
  </si>
  <si>
    <t>7．乳がん検診、年齢（10歳階級）・区別</t>
  </si>
  <si>
    <t>平成25年度</t>
  </si>
  <si>
    <t>資料：地域包括ケア推進課</t>
  </si>
  <si>
    <t>認知症の者</t>
  </si>
  <si>
    <t>子宮頸がん検診</t>
  </si>
  <si>
    <t xml:space="preserve">前立腺がん検診 </t>
  </si>
  <si>
    <t>１０．各検診別がん発見状況</t>
  </si>
  <si>
    <t>平成25年度</t>
  </si>
  <si>
    <t>受診者数に対する割合(％)</t>
  </si>
  <si>
    <t>(１)相談件数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</si>
</sst>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
  </numFmts>
  <fonts count="48">
    <font>
      <sz val="14"/>
      <name val="ＭＳ 明朝"/>
      <family val="1"/>
    </font>
    <font>
      <sz val="11"/>
      <color indexed="8"/>
      <name val="ＭＳ Ｐゴシック"/>
      <family val="3"/>
    </font>
    <font>
      <b/>
      <sz val="16"/>
      <name val="ＭＳ 明朝"/>
      <family val="1"/>
    </font>
    <font>
      <sz val="7"/>
      <name val="ＭＳ 明朝"/>
      <family val="1"/>
    </font>
    <font>
      <sz val="11"/>
      <name val="ＭＳ 明朝"/>
      <family val="1"/>
    </font>
    <font>
      <sz val="12"/>
      <name val="ＭＳ 明朝"/>
      <family val="1"/>
    </font>
    <font>
      <sz val="9"/>
      <name val="ＭＳ 明朝"/>
      <family val="1"/>
    </font>
    <font>
      <strike/>
      <sz val="14"/>
      <name val="ＭＳ 明朝"/>
      <family val="1"/>
    </font>
    <font>
      <sz val="11"/>
      <name val="ＭＳ Ｐ明朝"/>
      <family val="1"/>
    </font>
    <font>
      <b/>
      <sz val="12"/>
      <name val="ＭＳ 明朝"/>
      <family val="1"/>
    </font>
    <font>
      <sz val="10"/>
      <name val="ＭＳ Ｐゴシック"/>
      <family val="3"/>
    </font>
    <font>
      <sz val="6"/>
      <name val="ＭＳ Ｐゴシック"/>
      <family val="3"/>
    </font>
    <font>
      <b/>
      <sz val="14"/>
      <name val="ＭＳ 明朝"/>
      <family val="1"/>
    </font>
    <font>
      <sz val="11"/>
      <name val="ＭＳ Ｐ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style="thin"/>
      <bottom style="thin"/>
    </border>
    <border>
      <left style="thin"/>
      <right/>
      <top style="thin"/>
      <bottom style="thin"/>
    </border>
    <border>
      <left style="thin"/>
      <right/>
      <top/>
      <bottom style="thin"/>
    </border>
    <border>
      <left/>
      <right/>
      <top style="thin"/>
      <bottom style="medium"/>
    </border>
    <border>
      <left/>
      <right/>
      <top/>
      <bottom style="medium"/>
    </border>
    <border>
      <left/>
      <right/>
      <top style="medium"/>
      <bottom/>
    </border>
    <border>
      <left/>
      <right style="thin"/>
      <top/>
      <bottom style="medium"/>
    </border>
    <border>
      <left/>
      <right style="thin"/>
      <top/>
      <bottom style="thin"/>
    </border>
    <border>
      <left/>
      <right/>
      <top/>
      <bottom style="thin"/>
    </border>
    <border>
      <left/>
      <right style="thin"/>
      <top style="medium"/>
      <bottom/>
    </border>
    <border>
      <left style="thin"/>
      <right/>
      <top/>
      <bottom/>
    </border>
    <border>
      <left style="thin"/>
      <right/>
      <top style="thin"/>
      <bottom style="medium"/>
    </border>
    <border>
      <left/>
      <right style="thin"/>
      <top style="thin"/>
      <bottom style="medium"/>
    </border>
    <border>
      <left style="thin"/>
      <right style="thin"/>
      <top style="medium"/>
      <bottom style="thin"/>
    </border>
    <border>
      <left/>
      <right style="thin"/>
      <top style="medium"/>
      <bottom style="thin"/>
    </border>
    <border>
      <left style="thin"/>
      <right/>
      <top/>
      <bottom style="medium"/>
    </border>
    <border>
      <left/>
      <right/>
      <top style="thin"/>
      <bottom/>
    </border>
    <border>
      <left style="thin"/>
      <right/>
      <top style="thin"/>
      <bottom/>
    </border>
    <border>
      <left style="thin"/>
      <right/>
      <top style="medium"/>
      <bottom/>
    </border>
    <border>
      <left/>
      <right style="thin"/>
      <top style="thin"/>
      <bottom/>
    </border>
    <border>
      <left/>
      <right/>
      <top style="thin"/>
      <bottom style="thin"/>
    </border>
    <border>
      <left style="thin"/>
      <right/>
      <top style="medium"/>
      <bottom style="thin"/>
    </border>
    <border>
      <left/>
      <right/>
      <top style="medium"/>
      <bottom style="thin"/>
    </border>
    <border>
      <left style="thin"/>
      <right style="thin"/>
      <top style="medium"/>
      <bottom/>
    </border>
    <border>
      <left style="thin"/>
      <right style="thin"/>
      <top/>
      <bottom style="thin"/>
    </border>
    <border>
      <left style="thin"/>
      <right style="thin"/>
      <top style="thin"/>
      <bottom style="thin"/>
    </border>
    <border>
      <left style="thin"/>
      <right style="thin"/>
      <top style="thin"/>
      <bottom style="medium"/>
    </border>
    <border>
      <left/>
      <right/>
      <top/>
      <bottom style="medium">
        <color indexed="8"/>
      </bottom>
    </border>
    <border>
      <left style="thin"/>
      <right style="thin"/>
      <top style="thin"/>
      <bottom style="medium">
        <color indexed="8"/>
      </bottom>
    </border>
    <border>
      <left style="thin"/>
      <right/>
      <top style="thin"/>
      <bottom style="medium">
        <color indexed="8"/>
      </bottom>
    </border>
    <border>
      <left/>
      <right/>
      <top style="medium">
        <color indexed="8"/>
      </top>
      <bottom/>
    </border>
    <border>
      <left/>
      <right style="thin">
        <color indexed="8"/>
      </right>
      <top style="medium">
        <color indexed="8"/>
      </top>
      <bottom/>
    </border>
    <border>
      <left/>
      <right/>
      <top/>
      <bottom style="thin">
        <color indexed="8"/>
      </bottom>
    </border>
    <border>
      <left/>
      <right style="thin">
        <color indexed="8"/>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09">
    <xf numFmtId="0" fontId="0" fillId="0" borderId="0" xfId="0" applyAlignment="1">
      <alignment/>
    </xf>
    <xf numFmtId="37" fontId="0" fillId="0" borderId="0" xfId="0" applyNumberFormat="1" applyFont="1" applyBorder="1" applyAlignment="1" applyProtection="1">
      <alignment/>
      <protection/>
    </xf>
    <xf numFmtId="0" fontId="0" fillId="0" borderId="0" xfId="0" applyFont="1" applyAlignment="1">
      <alignment/>
    </xf>
    <xf numFmtId="0" fontId="5" fillId="0" borderId="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41" fontId="5" fillId="0" borderId="0" xfId="0" applyNumberFormat="1" applyFont="1" applyBorder="1" applyAlignment="1" applyProtection="1">
      <alignment horizontal="right"/>
      <protection/>
    </xf>
    <xf numFmtId="0" fontId="0" fillId="0" borderId="0" xfId="0" applyFont="1" applyBorder="1" applyAlignment="1">
      <alignment/>
    </xf>
    <xf numFmtId="0" fontId="0" fillId="0" borderId="0" xfId="0" applyFont="1" applyFill="1" applyBorder="1" applyAlignment="1">
      <alignment/>
    </xf>
    <xf numFmtId="0" fontId="2" fillId="0" borderId="0" xfId="0" applyFont="1" applyBorder="1" applyAlignment="1" applyProtection="1">
      <alignment horizontal="left"/>
      <protection/>
    </xf>
    <xf numFmtId="0" fontId="0" fillId="0" borderId="0" xfId="0" applyFont="1" applyBorder="1" applyAlignment="1">
      <alignment horizontal="left"/>
    </xf>
    <xf numFmtId="0" fontId="4" fillId="0" borderId="0" xfId="0" applyFont="1" applyAlignment="1">
      <alignment vertical="center"/>
    </xf>
    <xf numFmtId="0" fontId="5" fillId="0" borderId="0" xfId="0" applyFont="1" applyAlignment="1">
      <alignment/>
    </xf>
    <xf numFmtId="0" fontId="4" fillId="0" borderId="0" xfId="0" applyFont="1" applyBorder="1" applyAlignment="1" applyProtection="1">
      <alignment/>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13" xfId="0" applyFont="1" applyBorder="1" applyAlignment="1" applyProtection="1">
      <alignment horizontal="left" vertical="center"/>
      <protection/>
    </xf>
    <xf numFmtId="37" fontId="4" fillId="0" borderId="14" xfId="0" applyNumberFormat="1" applyFont="1" applyBorder="1" applyAlignment="1" applyProtection="1">
      <alignment/>
      <protection/>
    </xf>
    <xf numFmtId="41" fontId="4" fillId="0" borderId="14" xfId="0" applyNumberFormat="1" applyFont="1" applyBorder="1" applyAlignment="1" applyProtection="1">
      <alignment/>
      <protection/>
    </xf>
    <xf numFmtId="0" fontId="2" fillId="0" borderId="15" xfId="0" applyFont="1" applyBorder="1" applyAlignment="1" applyProtection="1">
      <alignment/>
      <protection/>
    </xf>
    <xf numFmtId="37" fontId="0" fillId="0" borderId="16" xfId="0" applyNumberFormat="1" applyFont="1" applyBorder="1" applyAlignment="1" applyProtection="1">
      <alignment/>
      <protection/>
    </xf>
    <xf numFmtId="37" fontId="6" fillId="0" borderId="16" xfId="0" applyNumberFormat="1" applyFont="1" applyBorder="1" applyAlignment="1" applyProtection="1">
      <alignment vertical="top"/>
      <protection/>
    </xf>
    <xf numFmtId="37" fontId="0" fillId="0" borderId="0" xfId="0" applyNumberFormat="1" applyFont="1" applyBorder="1" applyAlignment="1" applyProtection="1">
      <alignment horizontal="left"/>
      <protection/>
    </xf>
    <xf numFmtId="0" fontId="2" fillId="0" borderId="15" xfId="0" applyNumberFormat="1" applyFont="1" applyBorder="1" applyAlignment="1" applyProtection="1">
      <alignment/>
      <protection/>
    </xf>
    <xf numFmtId="37" fontId="4" fillId="0" borderId="0" xfId="0" applyNumberFormat="1" applyFont="1" applyBorder="1" applyAlignment="1" applyProtection="1">
      <alignment/>
      <protection/>
    </xf>
    <xf numFmtId="0" fontId="4" fillId="0" borderId="0" xfId="0" applyNumberFormat="1" applyFont="1" applyBorder="1" applyAlignment="1" applyProtection="1">
      <alignment/>
      <protection/>
    </xf>
    <xf numFmtId="37" fontId="4" fillId="0" borderId="0" xfId="0" applyNumberFormat="1" applyFont="1" applyAlignment="1">
      <alignment/>
    </xf>
    <xf numFmtId="0" fontId="2" fillId="0" borderId="0" xfId="0" applyNumberFormat="1" applyFont="1" applyBorder="1" applyAlignment="1" applyProtection="1">
      <alignment shrinkToFit="1"/>
      <protection/>
    </xf>
    <xf numFmtId="0" fontId="7" fillId="0" borderId="0" xfId="0" applyFont="1" applyAlignment="1">
      <alignment/>
    </xf>
    <xf numFmtId="0" fontId="7" fillId="0" borderId="16" xfId="0" applyFont="1" applyBorder="1" applyAlignment="1">
      <alignment/>
    </xf>
    <xf numFmtId="37" fontId="4" fillId="0" borderId="0" xfId="0" applyNumberFormat="1" applyFont="1" applyBorder="1" applyAlignment="1">
      <alignment/>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17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41" fontId="5" fillId="0" borderId="0" xfId="0" applyNumberFormat="1" applyFont="1" applyAlignment="1">
      <alignment/>
    </xf>
    <xf numFmtId="0" fontId="8" fillId="0" borderId="0" xfId="0" applyFont="1" applyFill="1" applyBorder="1" applyAlignment="1">
      <alignment/>
    </xf>
    <xf numFmtId="0" fontId="0" fillId="0" borderId="0" xfId="0" applyFont="1" applyFill="1" applyAlignment="1">
      <alignment/>
    </xf>
    <xf numFmtId="37" fontId="5" fillId="0" borderId="17" xfId="0" applyNumberFormat="1" applyFont="1" applyFill="1" applyBorder="1" applyAlignment="1" applyProtection="1">
      <alignment horizontal="distributed"/>
      <protection/>
    </xf>
    <xf numFmtId="0" fontId="5" fillId="0" borderId="15" xfId="0" applyFont="1" applyFill="1" applyBorder="1" applyAlignment="1">
      <alignment horizontal="distributed"/>
    </xf>
    <xf numFmtId="37" fontId="5" fillId="0" borderId="10" xfId="0" applyNumberFormat="1" applyFont="1" applyFill="1" applyBorder="1" applyAlignment="1" applyProtection="1">
      <alignment horizontal="distributed"/>
      <protection/>
    </xf>
    <xf numFmtId="0" fontId="5" fillId="0" borderId="0" xfId="0" applyFont="1" applyFill="1" applyBorder="1" applyAlignment="1" applyProtection="1">
      <alignment horizontal="distributed"/>
      <protection/>
    </xf>
    <xf numFmtId="0" fontId="5" fillId="0" borderId="0" xfId="0" applyFont="1" applyFill="1" applyBorder="1" applyAlignment="1">
      <alignment horizontal="distributed"/>
    </xf>
    <xf numFmtId="0" fontId="4" fillId="0" borderId="0" xfId="0" applyFont="1" applyBorder="1" applyAlignment="1" applyProtection="1">
      <alignment horizontal="left" vertical="top"/>
      <protection/>
    </xf>
    <xf numFmtId="41" fontId="5" fillId="0" borderId="0" xfId="0" applyNumberFormat="1" applyFont="1" applyFill="1" applyBorder="1" applyAlignment="1" applyProtection="1">
      <alignment horizontal="center"/>
      <protection/>
    </xf>
    <xf numFmtId="0" fontId="10" fillId="0" borderId="0" xfId="0" applyFont="1" applyFill="1" applyBorder="1" applyAlignment="1">
      <alignment/>
    </xf>
    <xf numFmtId="37" fontId="0" fillId="0" borderId="0" xfId="0" applyNumberFormat="1" applyFont="1" applyFill="1" applyBorder="1" applyAlignment="1" applyProtection="1">
      <alignment/>
      <protection/>
    </xf>
    <xf numFmtId="0" fontId="4" fillId="0" borderId="0" xfId="0" applyFont="1" applyFill="1" applyBorder="1" applyAlignment="1" applyProtection="1">
      <alignment horizontal="left" vertical="top"/>
      <protection/>
    </xf>
    <xf numFmtId="0" fontId="12" fillId="0" borderId="0" xfId="0" applyFont="1" applyAlignment="1">
      <alignment/>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0" fillId="0" borderId="15" xfId="0" applyFont="1" applyFill="1" applyBorder="1" applyAlignment="1">
      <alignment/>
    </xf>
    <xf numFmtId="0" fontId="0" fillId="0" borderId="16" xfId="0" applyFont="1" applyBorder="1" applyAlignment="1">
      <alignment/>
    </xf>
    <xf numFmtId="41" fontId="5" fillId="0" borderId="0" xfId="0" applyNumberFormat="1" applyFont="1" applyBorder="1" applyAlignment="1">
      <alignment/>
    </xf>
    <xf numFmtId="41" fontId="5" fillId="0" borderId="0" xfId="0" applyNumberFormat="1" applyFont="1" applyBorder="1" applyAlignment="1" applyProtection="1">
      <alignment/>
      <protection/>
    </xf>
    <xf numFmtId="41" fontId="5" fillId="0" borderId="21" xfId="0" applyNumberFormat="1" applyFont="1" applyBorder="1" applyAlignment="1" applyProtection="1">
      <alignment/>
      <protection/>
    </xf>
    <xf numFmtId="0" fontId="5" fillId="0" borderId="10" xfId="0" applyFont="1" applyBorder="1" applyAlignment="1">
      <alignment horizontal="distributed" vertical="distributed" indent="1"/>
    </xf>
    <xf numFmtId="0" fontId="5" fillId="0" borderId="0" xfId="0" applyFont="1" applyBorder="1" applyAlignment="1">
      <alignment horizontal="distributed" vertical="distributed" indent="1"/>
    </xf>
    <xf numFmtId="37" fontId="12" fillId="0" borderId="0" xfId="0" applyNumberFormat="1" applyFont="1" applyBorder="1" applyAlignment="1" applyProtection="1">
      <alignment/>
      <protection/>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vertical="center"/>
    </xf>
    <xf numFmtId="0" fontId="0" fillId="0" borderId="15" xfId="0" applyFont="1" applyBorder="1" applyAlignment="1">
      <alignment/>
    </xf>
    <xf numFmtId="41" fontId="9" fillId="0" borderId="22" xfId="0" applyNumberFormat="1" applyFont="1" applyBorder="1" applyAlignment="1" applyProtection="1">
      <alignment/>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lignment vertical="center"/>
    </xf>
    <xf numFmtId="41" fontId="0" fillId="0" borderId="0" xfId="0" applyNumberFormat="1" applyFont="1" applyFill="1" applyAlignment="1">
      <alignment/>
    </xf>
    <xf numFmtId="41" fontId="5" fillId="0" borderId="15" xfId="0" applyNumberFormat="1" applyFont="1" applyFill="1" applyBorder="1" applyAlignment="1" applyProtection="1">
      <alignment/>
      <protection/>
    </xf>
    <xf numFmtId="41" fontId="5" fillId="0" borderId="26" xfId="0" applyNumberFormat="1" applyFont="1" applyFill="1" applyBorder="1" applyAlignment="1" applyProtection="1">
      <alignment/>
      <protection/>
    </xf>
    <xf numFmtId="37" fontId="5" fillId="0" borderId="17" xfId="0" applyNumberFormat="1" applyFont="1" applyFill="1" applyBorder="1" applyAlignment="1" applyProtection="1">
      <alignment horizontal="distributed" vertical="distributed"/>
      <protection/>
    </xf>
    <xf numFmtId="0" fontId="5" fillId="0" borderId="15" xfId="0" applyFont="1" applyFill="1" applyBorder="1" applyAlignment="1">
      <alignment horizontal="distributed" vertical="distributed" indent="2"/>
    </xf>
    <xf numFmtId="41" fontId="5" fillId="0" borderId="0" xfId="0" applyNumberFormat="1" applyFont="1" applyFill="1" applyBorder="1" applyAlignment="1" applyProtection="1">
      <alignment/>
      <protection/>
    </xf>
    <xf numFmtId="41" fontId="5" fillId="0" borderId="21" xfId="0" applyNumberFormat="1" applyFont="1" applyFill="1" applyBorder="1" applyAlignment="1" applyProtection="1">
      <alignment/>
      <protection/>
    </xf>
    <xf numFmtId="37" fontId="5" fillId="0" borderId="10" xfId="0" applyNumberFormat="1" applyFont="1" applyFill="1" applyBorder="1" applyAlignment="1" applyProtection="1">
      <alignment horizontal="distributed" vertical="distributed"/>
      <protection/>
    </xf>
    <xf numFmtId="0" fontId="5" fillId="0" borderId="0" xfId="0" applyFont="1" applyFill="1" applyBorder="1" applyAlignment="1" applyProtection="1">
      <alignment horizontal="distributed" vertical="distributed" indent="1"/>
      <protection/>
    </xf>
    <xf numFmtId="0" fontId="5" fillId="0" borderId="0" xfId="0" applyFont="1" applyFill="1" applyBorder="1" applyAlignment="1">
      <alignment horizontal="distributed" vertical="distributed" indent="1"/>
    </xf>
    <xf numFmtId="0" fontId="12" fillId="0" borderId="0" xfId="0" applyFont="1" applyFill="1" applyAlignment="1">
      <alignment/>
    </xf>
    <xf numFmtId="0" fontId="12" fillId="0" borderId="0" xfId="0" applyFont="1" applyFill="1" applyBorder="1" applyAlignment="1">
      <alignment/>
    </xf>
    <xf numFmtId="37" fontId="12" fillId="0" borderId="0" xfId="0" applyNumberFormat="1" applyFont="1" applyFill="1" applyBorder="1" applyAlignment="1" applyProtection="1">
      <alignment/>
      <protection/>
    </xf>
    <xf numFmtId="41" fontId="9" fillId="0" borderId="27" xfId="0" applyNumberFormat="1" applyFont="1" applyFill="1" applyBorder="1" applyAlignment="1" applyProtection="1">
      <alignment/>
      <protection/>
    </xf>
    <xf numFmtId="41" fontId="9" fillId="0" borderId="28" xfId="0" applyNumberFormat="1" applyFont="1" applyFill="1" applyBorder="1" applyAlignment="1" applyProtection="1">
      <alignment/>
      <protection/>
    </xf>
    <xf numFmtId="37" fontId="5" fillId="0" borderId="13" xfId="0" applyNumberFormat="1" applyFont="1" applyFill="1" applyBorder="1" applyAlignment="1" applyProtection="1">
      <alignment horizontal="center" vertical="center"/>
      <protection/>
    </xf>
    <xf numFmtId="37" fontId="4" fillId="0" borderId="15" xfId="0" applyNumberFormat="1" applyFont="1" applyFill="1" applyBorder="1" applyAlignment="1" applyProtection="1">
      <alignment horizontal="right"/>
      <protection/>
    </xf>
    <xf numFmtId="37" fontId="0" fillId="0" borderId="15" xfId="0" applyNumberFormat="1" applyFont="1" applyFill="1" applyBorder="1" applyAlignment="1" applyProtection="1">
      <alignment/>
      <protection/>
    </xf>
    <xf numFmtId="37" fontId="0" fillId="0" borderId="16" xfId="0" applyNumberFormat="1" applyFont="1" applyFill="1" applyBorder="1" applyAlignment="1" applyProtection="1">
      <alignment/>
      <protection/>
    </xf>
    <xf numFmtId="0" fontId="0" fillId="0" borderId="16" xfId="0" applyFont="1" applyFill="1" applyBorder="1" applyAlignment="1">
      <alignment/>
    </xf>
    <xf numFmtId="0" fontId="5" fillId="0" borderId="0" xfId="0" applyFont="1" applyFill="1" applyAlignment="1">
      <alignment vertical="center"/>
    </xf>
    <xf numFmtId="0" fontId="5" fillId="0" borderId="0" xfId="0" applyFont="1" applyFill="1" applyBorder="1" applyAlignment="1">
      <alignment vertical="center"/>
    </xf>
    <xf numFmtId="37" fontId="5" fillId="0" borderId="0" xfId="0" applyNumberFormat="1" applyFont="1" applyFill="1" applyBorder="1" applyAlignment="1" applyProtection="1">
      <alignment vertical="center"/>
      <protection/>
    </xf>
    <xf numFmtId="41" fontId="5" fillId="0" borderId="15" xfId="0" applyNumberFormat="1" applyFont="1" applyFill="1" applyBorder="1" applyAlignment="1" applyProtection="1">
      <alignment vertical="center"/>
      <protection/>
    </xf>
    <xf numFmtId="41" fontId="5" fillId="0" borderId="21" xfId="0" applyNumberFormat="1" applyFont="1" applyFill="1" applyBorder="1" applyAlignment="1" applyProtection="1">
      <alignment vertical="center"/>
      <protection/>
    </xf>
    <xf numFmtId="37" fontId="5" fillId="0" borderId="17" xfId="0" applyNumberFormat="1" applyFont="1" applyFill="1" applyBorder="1" applyAlignment="1" applyProtection="1">
      <alignment horizontal="distributed" vertical="center"/>
      <protection/>
    </xf>
    <xf numFmtId="0" fontId="5" fillId="0" borderId="15" xfId="0" applyFont="1" applyFill="1" applyBorder="1" applyAlignment="1">
      <alignment horizontal="distributed" vertical="center"/>
    </xf>
    <xf numFmtId="41" fontId="5" fillId="0" borderId="0" xfId="0" applyNumberFormat="1" applyFont="1" applyFill="1" applyBorder="1" applyAlignment="1" applyProtection="1">
      <alignment vertical="center"/>
      <protection/>
    </xf>
    <xf numFmtId="37" fontId="5" fillId="0" borderId="10" xfId="0" applyNumberFormat="1" applyFont="1" applyFill="1" applyBorder="1" applyAlignment="1" applyProtection="1">
      <alignment horizontal="distributed" vertical="center"/>
      <protection/>
    </xf>
    <xf numFmtId="41" fontId="9" fillId="0" borderId="27" xfId="0" applyNumberFormat="1" applyFont="1" applyFill="1" applyBorder="1" applyAlignment="1" applyProtection="1">
      <alignment vertical="center"/>
      <protection/>
    </xf>
    <xf numFmtId="41" fontId="9" fillId="0" borderId="28" xfId="0" applyNumberFormat="1" applyFont="1" applyFill="1" applyBorder="1" applyAlignment="1" applyProtection="1">
      <alignment vertical="center"/>
      <protection/>
    </xf>
    <xf numFmtId="0" fontId="5" fillId="0" borderId="15" xfId="0" applyFont="1" applyFill="1" applyBorder="1" applyAlignment="1" applyProtection="1">
      <alignment horizontal="distributed" vertical="distributed" indent="1"/>
      <protection/>
    </xf>
    <xf numFmtId="37" fontId="5" fillId="0" borderId="10" xfId="0" applyNumberFormat="1" applyFont="1" applyFill="1" applyBorder="1" applyAlignment="1" applyProtection="1">
      <alignment/>
      <protection/>
    </xf>
    <xf numFmtId="0" fontId="5" fillId="0" borderId="0"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0" fontId="5" fillId="0" borderId="16" xfId="0" applyFont="1" applyFill="1" applyBorder="1" applyAlignment="1">
      <alignment/>
    </xf>
    <xf numFmtId="41" fontId="5" fillId="0" borderId="15" xfId="0" applyNumberFormat="1" applyFont="1" applyFill="1" applyBorder="1" applyAlignment="1" applyProtection="1">
      <alignment/>
      <protection/>
    </xf>
    <xf numFmtId="41" fontId="5" fillId="0" borderId="26" xfId="0" applyNumberFormat="1" applyFont="1" applyFill="1" applyBorder="1" applyAlignment="1" applyProtection="1">
      <alignment/>
      <protection/>
    </xf>
    <xf numFmtId="37" fontId="5" fillId="0" borderId="15" xfId="0" applyNumberFormat="1" applyFont="1" applyFill="1" applyBorder="1" applyAlignment="1" applyProtection="1">
      <alignment horizontal="distributed" vertical="center"/>
      <protection/>
    </xf>
    <xf numFmtId="0" fontId="5" fillId="0" borderId="0" xfId="0" applyFont="1" applyFill="1" applyBorder="1" applyAlignment="1" applyProtection="1">
      <alignment horizontal="center" vertical="center"/>
      <protection/>
    </xf>
    <xf numFmtId="41" fontId="5" fillId="0" borderId="0" xfId="0" applyNumberFormat="1" applyFont="1" applyFill="1" applyBorder="1" applyAlignment="1" applyProtection="1">
      <alignment/>
      <protection/>
    </xf>
    <xf numFmtId="41" fontId="5" fillId="0" borderId="21" xfId="0" applyNumberFormat="1" applyFont="1" applyFill="1" applyBorder="1" applyAlignment="1" applyProtection="1">
      <alignment/>
      <protection/>
    </xf>
    <xf numFmtId="37" fontId="5" fillId="0" borderId="0" xfId="0" applyNumberFormat="1" applyFont="1" applyFill="1" applyBorder="1" applyAlignment="1" applyProtection="1">
      <alignment horizontal="distributed" vertical="center"/>
      <protection/>
    </xf>
    <xf numFmtId="41" fontId="5" fillId="0" borderId="0" xfId="0" applyNumberFormat="1" applyFont="1" applyFill="1" applyBorder="1" applyAlignment="1" applyProtection="1">
      <alignment horizontal="right"/>
      <protection/>
    </xf>
    <xf numFmtId="41" fontId="5" fillId="0" borderId="21"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41" fontId="9" fillId="0" borderId="27" xfId="0" applyNumberFormat="1" applyFont="1" applyFill="1" applyBorder="1" applyAlignment="1" applyProtection="1">
      <alignment/>
      <protection/>
    </xf>
    <xf numFmtId="41" fontId="9" fillId="0" borderId="28" xfId="0" applyNumberFormat="1" applyFont="1" applyFill="1" applyBorder="1" applyAlignment="1" applyProtection="1">
      <alignment/>
      <protection/>
    </xf>
    <xf numFmtId="0" fontId="0" fillId="0" borderId="0" xfId="0" applyFont="1" applyFill="1" applyAlignment="1">
      <alignment vertical="center"/>
    </xf>
    <xf numFmtId="37" fontId="5" fillId="0" borderId="12" xfId="0" applyNumberFormat="1" applyFont="1" applyFill="1" applyBorder="1" applyAlignment="1" applyProtection="1">
      <alignment horizontal="center" vertical="center"/>
      <protection/>
    </xf>
    <xf numFmtId="41" fontId="0" fillId="0" borderId="16" xfId="0" applyNumberFormat="1" applyFont="1" applyFill="1" applyBorder="1" applyAlignment="1">
      <alignment/>
    </xf>
    <xf numFmtId="41" fontId="0" fillId="0" borderId="0" xfId="0" applyNumberFormat="1" applyFont="1" applyAlignment="1">
      <alignment/>
    </xf>
    <xf numFmtId="0" fontId="0" fillId="0" borderId="0" xfId="0" applyFont="1" applyAlignment="1">
      <alignment vertical="center"/>
    </xf>
    <xf numFmtId="0" fontId="0"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0" xfId="0" applyFont="1" applyBorder="1" applyAlignment="1" applyProtection="1">
      <alignment horizontal="left"/>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41" fontId="5" fillId="0" borderId="26" xfId="0" applyNumberFormat="1" applyFont="1" applyFill="1" applyBorder="1" applyAlignment="1" applyProtection="1">
      <alignment vertical="center"/>
      <protection/>
    </xf>
    <xf numFmtId="0" fontId="0"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41" fontId="5"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0" fillId="0" borderId="10" xfId="0" applyFont="1" applyFill="1" applyBorder="1" applyAlignment="1">
      <alignment/>
    </xf>
    <xf numFmtId="178" fontId="0" fillId="0" borderId="26" xfId="0" applyNumberFormat="1" applyFont="1" applyFill="1" applyBorder="1" applyAlignment="1">
      <alignment/>
    </xf>
    <xf numFmtId="178" fontId="0" fillId="0" borderId="15" xfId="0" applyNumberFormat="1" applyFont="1" applyFill="1" applyBorder="1" applyAlignment="1">
      <alignment/>
    </xf>
    <xf numFmtId="38" fontId="0" fillId="0" borderId="0" xfId="50" applyFont="1" applyFill="1" applyBorder="1" applyAlignment="1">
      <alignment vertical="center"/>
    </xf>
    <xf numFmtId="38" fontId="0" fillId="0" borderId="10" xfId="50" applyFont="1" applyFill="1" applyBorder="1" applyAlignment="1">
      <alignment vertical="center"/>
    </xf>
    <xf numFmtId="41" fontId="9" fillId="0" borderId="27" xfId="0" applyNumberFormat="1" applyFont="1" applyFill="1" applyBorder="1" applyAlignment="1" applyProtection="1">
      <alignment horizontal="center"/>
      <protection/>
    </xf>
    <xf numFmtId="38" fontId="0" fillId="0" borderId="28" xfId="50" applyFont="1" applyFill="1" applyBorder="1" applyAlignment="1">
      <alignment vertical="center"/>
    </xf>
    <xf numFmtId="38" fontId="0" fillId="0" borderId="27" xfId="50" applyFont="1" applyFill="1" applyBorder="1" applyAlignment="1">
      <alignment vertical="center"/>
    </xf>
    <xf numFmtId="38" fontId="0" fillId="0" borderId="21" xfId="50" applyFont="1" applyFill="1" applyBorder="1" applyAlignment="1">
      <alignment vertical="center"/>
    </xf>
    <xf numFmtId="41" fontId="5" fillId="0" borderId="16" xfId="0" applyNumberFormat="1" applyFont="1" applyFill="1" applyBorder="1" applyAlignment="1" applyProtection="1">
      <alignment horizontal="center"/>
      <protection/>
    </xf>
    <xf numFmtId="41" fontId="5" fillId="0" borderId="21" xfId="0" applyNumberFormat="1"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Border="1" applyAlignment="1" applyProtection="1">
      <alignment horizontal="distributed" indent="1"/>
      <protection/>
    </xf>
    <xf numFmtId="0" fontId="5" fillId="0" borderId="10" xfId="0" applyFont="1" applyFill="1" applyBorder="1" applyAlignment="1" applyProtection="1">
      <alignment horizontal="distributed" indent="1"/>
      <protection/>
    </xf>
    <xf numFmtId="0" fontId="5" fillId="0" borderId="16" xfId="0" applyFont="1" applyFill="1" applyBorder="1" applyAlignment="1">
      <alignment horizontal="center"/>
    </xf>
    <xf numFmtId="0" fontId="5" fillId="0" borderId="20" xfId="0" applyFont="1" applyFill="1" applyBorder="1" applyAlignment="1">
      <alignment horizontal="center"/>
    </xf>
    <xf numFmtId="0" fontId="5" fillId="0" borderId="19" xfId="0" applyFont="1"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pplyProtection="1">
      <alignment horizontal="distributed"/>
      <protection/>
    </xf>
    <xf numFmtId="0" fontId="5" fillId="0" borderId="10" xfId="0" applyFont="1" applyFill="1" applyBorder="1" applyAlignment="1" applyProtection="1">
      <alignment horizontal="distributed"/>
      <protection/>
    </xf>
    <xf numFmtId="37" fontId="5" fillId="0" borderId="29" xfId="0" applyNumberFormat="1" applyFont="1" applyFill="1" applyBorder="1" applyAlignment="1" applyProtection="1">
      <alignment horizontal="center" vertical="center"/>
      <protection/>
    </xf>
    <xf numFmtId="37" fontId="5" fillId="0" borderId="16" xfId="0" applyNumberFormat="1" applyFont="1" applyFill="1" applyBorder="1" applyAlignment="1" applyProtection="1">
      <alignment horizontal="center" vertical="center"/>
      <protection/>
    </xf>
    <xf numFmtId="37" fontId="5" fillId="0" borderId="20" xfId="0" applyNumberFormat="1" applyFont="1" applyFill="1" applyBorder="1" applyAlignment="1" applyProtection="1">
      <alignment horizontal="center" vertical="center"/>
      <protection/>
    </xf>
    <xf numFmtId="37" fontId="5" fillId="0" borderId="13" xfId="0" applyNumberFormat="1" applyFont="1" applyFill="1" applyBorder="1" applyAlignment="1" applyProtection="1">
      <alignment horizontal="center" vertical="center"/>
      <protection/>
    </xf>
    <xf numFmtId="37" fontId="5" fillId="0" borderId="19" xfId="0" applyNumberFormat="1" applyFont="1" applyFill="1" applyBorder="1" applyAlignment="1" applyProtection="1">
      <alignment horizontal="center" vertical="center"/>
      <protection/>
    </xf>
    <xf numFmtId="37" fontId="5" fillId="0" borderId="18" xfId="0" applyNumberFormat="1" applyFont="1" applyFill="1" applyBorder="1" applyAlignment="1" applyProtection="1">
      <alignment horizontal="center" vertical="center"/>
      <protection/>
    </xf>
    <xf numFmtId="0" fontId="9" fillId="0" borderId="27" xfId="0" applyFont="1" applyFill="1" applyBorder="1" applyAlignment="1" applyProtection="1">
      <alignment horizontal="distributed" indent="1"/>
      <protection/>
    </xf>
    <xf numFmtId="0" fontId="9" fillId="0" borderId="30" xfId="0" applyFont="1" applyFill="1" applyBorder="1" applyAlignment="1" applyProtection="1">
      <alignment horizontal="distributed" indent="1"/>
      <protection/>
    </xf>
    <xf numFmtId="41" fontId="5" fillId="0" borderId="26" xfId="0" applyNumberFormat="1" applyFont="1" applyFill="1" applyBorder="1" applyAlignment="1" applyProtection="1">
      <alignment horizontal="center"/>
      <protection/>
    </xf>
    <xf numFmtId="41" fontId="5" fillId="0" borderId="15" xfId="0" applyNumberFormat="1" applyFont="1" applyFill="1" applyBorder="1" applyAlignment="1" applyProtection="1">
      <alignment horizontal="center"/>
      <protection/>
    </xf>
    <xf numFmtId="41" fontId="5" fillId="0" borderId="0" xfId="0" applyNumberFormat="1" applyFont="1" applyFill="1" applyBorder="1" applyAlignment="1">
      <alignment horizontal="right"/>
    </xf>
    <xf numFmtId="41" fontId="5" fillId="0" borderId="15" xfId="0" applyNumberFormat="1" applyFont="1" applyFill="1" applyBorder="1" applyAlignment="1">
      <alignment horizontal="right"/>
    </xf>
    <xf numFmtId="0" fontId="4" fillId="0" borderId="15" xfId="0" applyFont="1" applyFill="1" applyBorder="1" applyAlignment="1">
      <alignment horizontal="right"/>
    </xf>
    <xf numFmtId="37" fontId="5" fillId="0" borderId="12" xfId="0" applyNumberFormat="1" applyFont="1" applyFill="1" applyBorder="1" applyAlignment="1" applyProtection="1">
      <alignment horizontal="center" vertical="center"/>
      <protection/>
    </xf>
    <xf numFmtId="37" fontId="5" fillId="0" borderId="31" xfId="0" applyNumberFormat="1" applyFont="1" applyFill="1" applyBorder="1" applyAlignment="1" applyProtection="1">
      <alignment horizontal="center" vertical="center"/>
      <protection/>
    </xf>
    <xf numFmtId="37" fontId="5" fillId="0" borderId="11" xfId="0" applyNumberFormat="1" applyFont="1" applyFill="1" applyBorder="1" applyAlignment="1" applyProtection="1">
      <alignment horizontal="center" vertical="center"/>
      <protection/>
    </xf>
    <xf numFmtId="37" fontId="5" fillId="0" borderId="32" xfId="0" applyNumberFormat="1" applyFont="1" applyFill="1" applyBorder="1" applyAlignment="1" applyProtection="1">
      <alignment horizontal="center" vertical="center"/>
      <protection/>
    </xf>
    <xf numFmtId="37" fontId="5" fillId="0" borderId="33" xfId="0" applyNumberFormat="1" applyFont="1" applyFill="1" applyBorder="1" applyAlignment="1" applyProtection="1">
      <alignment horizontal="center" vertical="center"/>
      <protection/>
    </xf>
    <xf numFmtId="37" fontId="14" fillId="0" borderId="29" xfId="0" applyNumberFormat="1" applyFont="1" applyFill="1" applyBorder="1" applyAlignment="1" applyProtection="1">
      <alignment horizontal="center" vertical="center"/>
      <protection/>
    </xf>
    <xf numFmtId="37" fontId="14" fillId="0" borderId="16" xfId="0" applyNumberFormat="1" applyFont="1" applyFill="1" applyBorder="1" applyAlignment="1" applyProtection="1">
      <alignment horizontal="center" vertical="center"/>
      <protection/>
    </xf>
    <xf numFmtId="37" fontId="14" fillId="0" borderId="20" xfId="0" applyNumberFormat="1" applyFont="1" applyFill="1" applyBorder="1" applyAlignment="1" applyProtection="1">
      <alignment horizontal="center" vertical="center"/>
      <protection/>
    </xf>
    <xf numFmtId="37" fontId="14" fillId="0" borderId="13" xfId="0" applyNumberFormat="1" applyFont="1" applyFill="1" applyBorder="1" applyAlignment="1" applyProtection="1">
      <alignment horizontal="center" vertical="center"/>
      <protection/>
    </xf>
    <xf numFmtId="37" fontId="14" fillId="0" borderId="19" xfId="0" applyNumberFormat="1" applyFont="1" applyFill="1" applyBorder="1" applyAlignment="1" applyProtection="1">
      <alignment horizontal="center" vertical="center"/>
      <protection/>
    </xf>
    <xf numFmtId="37" fontId="14" fillId="0" borderId="18" xfId="0" applyNumberFormat="1" applyFont="1" applyFill="1" applyBorder="1" applyAlignment="1" applyProtection="1">
      <alignment horizontal="center" vertical="center"/>
      <protection/>
    </xf>
    <xf numFmtId="41" fontId="9" fillId="0" borderId="28" xfId="0" applyNumberFormat="1" applyFont="1" applyFill="1" applyBorder="1" applyAlignment="1" applyProtection="1">
      <alignment horizontal="center"/>
      <protection/>
    </xf>
    <xf numFmtId="0" fontId="2" fillId="0" borderId="15" xfId="0" applyFont="1" applyFill="1" applyBorder="1" applyAlignment="1" applyProtection="1">
      <alignment horizontal="left"/>
      <protection/>
    </xf>
    <xf numFmtId="0" fontId="0" fillId="0" borderId="15" xfId="0" applyFont="1" applyFill="1" applyBorder="1" applyAlignment="1">
      <alignment/>
    </xf>
    <xf numFmtId="0" fontId="0" fillId="0" borderId="17" xfId="0" applyFont="1" applyFill="1" applyBorder="1" applyAlignment="1">
      <alignment/>
    </xf>
    <xf numFmtId="0" fontId="5" fillId="0" borderId="24"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4" fillId="0" borderId="15" xfId="0" applyFont="1" applyFill="1" applyBorder="1" applyAlignment="1" applyProtection="1">
      <alignment horizontal="right"/>
      <protection/>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8" xfId="0" applyFont="1" applyFill="1" applyBorder="1" applyAlignment="1">
      <alignment horizontal="center" vertical="center"/>
    </xf>
    <xf numFmtId="0" fontId="0" fillId="0" borderId="27" xfId="0" applyFont="1" applyFill="1" applyBorder="1" applyAlignment="1">
      <alignment/>
    </xf>
    <xf numFmtId="0" fontId="0" fillId="0" borderId="30" xfId="0" applyFont="1" applyFill="1" applyBorder="1" applyAlignment="1">
      <alignment/>
    </xf>
    <xf numFmtId="41" fontId="5" fillId="0" borderId="14" xfId="0" applyNumberFormat="1" applyFont="1" applyBorder="1" applyAlignment="1" applyProtection="1">
      <alignment horizontal="center"/>
      <protection/>
    </xf>
    <xf numFmtId="0" fontId="2" fillId="0" borderId="15" xfId="0" applyFont="1" applyBorder="1" applyAlignment="1" applyProtection="1">
      <alignment horizontal="left"/>
      <protection/>
    </xf>
    <xf numFmtId="0" fontId="4" fillId="0" borderId="15" xfId="0" applyFont="1" applyBorder="1" applyAlignment="1" applyProtection="1">
      <alignment horizontal="right"/>
      <protection/>
    </xf>
    <xf numFmtId="37" fontId="4" fillId="0" borderId="16" xfId="0" applyNumberFormat="1" applyFont="1" applyBorder="1" applyAlignment="1" applyProtection="1">
      <alignment horizontal="right"/>
      <protection/>
    </xf>
    <xf numFmtId="0" fontId="5" fillId="0" borderId="33"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1" fontId="9" fillId="0" borderId="27" xfId="0" applyNumberFormat="1" applyFont="1" applyBorder="1" applyAlignment="1" applyProtection="1">
      <alignment horizontal="center"/>
      <protection/>
    </xf>
    <xf numFmtId="0" fontId="5" fillId="0" borderId="12"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41" fontId="5" fillId="0" borderId="0" xfId="0" applyNumberFormat="1" applyFont="1" applyBorder="1" applyAlignment="1" applyProtection="1">
      <alignment horizontal="center"/>
      <protection/>
    </xf>
    <xf numFmtId="0" fontId="5" fillId="0" borderId="0" xfId="0" applyFont="1" applyBorder="1" applyAlignment="1" applyProtection="1">
      <alignment horizontal="distributed" indent="1"/>
      <protection/>
    </xf>
    <xf numFmtId="0" fontId="5" fillId="0" borderId="10" xfId="0" applyFont="1" applyBorder="1" applyAlignment="1" applyProtection="1">
      <alignment horizontal="distributed" indent="1"/>
      <protection/>
    </xf>
    <xf numFmtId="41" fontId="5" fillId="0" borderId="21" xfId="0" applyNumberFormat="1" applyFont="1" applyBorder="1" applyAlignment="1" applyProtection="1">
      <alignment horizontal="center"/>
      <protection/>
    </xf>
    <xf numFmtId="0" fontId="9" fillId="0" borderId="27" xfId="0" applyFont="1" applyBorder="1" applyAlignment="1" applyProtection="1">
      <alignment horizontal="distributed" indent="1"/>
      <protection/>
    </xf>
    <xf numFmtId="0" fontId="9" fillId="0" borderId="30" xfId="0" applyFont="1" applyBorder="1" applyAlignment="1" applyProtection="1">
      <alignment horizontal="distributed" indent="1"/>
      <protection/>
    </xf>
    <xf numFmtId="41" fontId="9" fillId="0" borderId="28" xfId="0" applyNumberFormat="1" applyFont="1" applyBorder="1" applyAlignment="1" applyProtection="1">
      <alignment horizontal="center"/>
      <protection/>
    </xf>
    <xf numFmtId="0" fontId="4" fillId="0" borderId="16" xfId="0" applyFont="1" applyBorder="1" applyAlignment="1" applyProtection="1">
      <alignment horizontal="left" vertical="top"/>
      <protection/>
    </xf>
    <xf numFmtId="0" fontId="5" fillId="0" borderId="15"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41" fontId="5" fillId="0" borderId="26" xfId="0" applyNumberFormat="1" applyFont="1" applyBorder="1" applyAlignment="1" applyProtection="1">
      <alignment horizontal="center"/>
      <protection/>
    </xf>
    <xf numFmtId="41" fontId="5" fillId="0" borderId="15" xfId="0" applyNumberFormat="1" applyFont="1" applyBorder="1" applyAlignment="1" applyProtection="1">
      <alignment horizontal="center"/>
      <protection/>
    </xf>
    <xf numFmtId="0" fontId="5" fillId="0" borderId="0" xfId="0" applyFont="1" applyFill="1" applyBorder="1" applyAlignment="1" applyProtection="1">
      <alignment horizontal="distributed" vertical="center" indent="1"/>
      <protection/>
    </xf>
    <xf numFmtId="0" fontId="5" fillId="0" borderId="10" xfId="0" applyFont="1" applyFill="1" applyBorder="1" applyAlignment="1" applyProtection="1">
      <alignment horizontal="distributed" vertical="center" indent="1"/>
      <protection/>
    </xf>
    <xf numFmtId="0" fontId="9" fillId="0" borderId="27"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37" fontId="5" fillId="0" borderId="34" xfId="0" applyNumberFormat="1" applyFont="1" applyFill="1" applyBorder="1" applyAlignment="1" applyProtection="1">
      <alignment horizontal="center" vertical="center"/>
      <protection/>
    </xf>
    <xf numFmtId="37" fontId="5" fillId="0" borderId="35" xfId="0" applyNumberFormat="1" applyFont="1" applyFill="1" applyBorder="1" applyAlignment="1" applyProtection="1">
      <alignment horizontal="center" vertical="center"/>
      <protection/>
    </xf>
    <xf numFmtId="37" fontId="4"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distributed" vertical="distributed" indent="1"/>
      <protection/>
    </xf>
    <xf numFmtId="0" fontId="5" fillId="0" borderId="10" xfId="0" applyFont="1" applyFill="1" applyBorder="1" applyAlignment="1" applyProtection="1">
      <alignment horizontal="distributed" vertical="distributed" indent="1"/>
      <protection/>
    </xf>
    <xf numFmtId="0" fontId="9" fillId="0" borderId="27"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37" fontId="4" fillId="0" borderId="15" xfId="0" applyNumberFormat="1"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15" xfId="0" applyFont="1" applyFill="1" applyBorder="1" applyAlignment="1" applyProtection="1">
      <alignment horizontal="left"/>
      <protection/>
    </xf>
    <xf numFmtId="37" fontId="4" fillId="0" borderId="16" xfId="0" applyNumberFormat="1" applyFont="1" applyFill="1" applyBorder="1" applyAlignment="1" applyProtection="1">
      <alignment horizontal="right"/>
      <protection/>
    </xf>
    <xf numFmtId="37" fontId="4" fillId="0" borderId="0" xfId="0" applyNumberFormat="1" applyFont="1" applyBorder="1" applyAlignment="1" applyProtection="1">
      <alignment horizontal="right"/>
      <protection/>
    </xf>
    <xf numFmtId="0" fontId="2" fillId="0" borderId="0" xfId="0" applyFont="1" applyBorder="1" applyAlignment="1" applyProtection="1">
      <alignment horizontal="left"/>
      <protection/>
    </xf>
    <xf numFmtId="37" fontId="4" fillId="0" borderId="0" xfId="0" applyNumberFormat="1" applyFont="1" applyAlignment="1">
      <alignment horizontal="center"/>
    </xf>
    <xf numFmtId="0" fontId="5" fillId="0" borderId="0" xfId="0" applyFont="1" applyBorder="1" applyAlignment="1" applyProtection="1">
      <alignment horizontal="center"/>
      <protection/>
    </xf>
    <xf numFmtId="0" fontId="5" fillId="0" borderId="11" xfId="0" applyFont="1" applyBorder="1" applyAlignment="1" applyProtection="1">
      <alignment horizontal="center" vertical="top"/>
      <protection/>
    </xf>
    <xf numFmtId="0" fontId="5" fillId="0" borderId="36" xfId="0" applyFont="1" applyBorder="1" applyAlignment="1" applyProtection="1">
      <alignment horizontal="center" vertical="top"/>
      <protection/>
    </xf>
    <xf numFmtId="0" fontId="5" fillId="0" borderId="12"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37" fontId="5" fillId="0" borderId="23" xfId="0" applyNumberFormat="1" applyFont="1" applyBorder="1" applyAlignment="1" applyProtection="1">
      <alignment horizontal="right"/>
      <protection/>
    </xf>
    <xf numFmtId="37" fontId="5" fillId="0" borderId="37" xfId="0" applyNumberFormat="1" applyFont="1" applyBorder="1" applyAlignment="1" applyProtection="1">
      <alignment horizontal="right"/>
      <protection/>
    </xf>
    <xf numFmtId="37" fontId="5" fillId="0" borderId="22"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32" xfId="0" applyFont="1" applyBorder="1" applyAlignment="1" applyProtection="1">
      <alignment horizontal="center"/>
      <protection/>
    </xf>
    <xf numFmtId="41" fontId="5" fillId="0" borderId="15" xfId="0" applyNumberFormat="1" applyFont="1" applyBorder="1" applyAlignment="1" applyProtection="1">
      <alignment horizontal="right"/>
      <protection/>
    </xf>
    <xf numFmtId="41" fontId="5" fillId="0" borderId="17" xfId="0" applyNumberFormat="1" applyFont="1" applyBorder="1" applyAlignment="1" applyProtection="1">
      <alignment horizontal="right"/>
      <protection/>
    </xf>
    <xf numFmtId="41" fontId="5" fillId="0" borderId="26" xfId="0" applyNumberFormat="1" applyFont="1" applyBorder="1" applyAlignment="1" applyProtection="1">
      <alignment horizontal="right"/>
      <protection/>
    </xf>
    <xf numFmtId="0" fontId="5" fillId="0" borderId="15" xfId="0" applyFont="1" applyBorder="1" applyAlignment="1">
      <alignment horizontal="right"/>
    </xf>
    <xf numFmtId="41" fontId="5" fillId="0" borderId="0" xfId="0" applyNumberFormat="1" applyFont="1" applyBorder="1" applyAlignment="1" applyProtection="1">
      <alignment horizontal="right"/>
      <protection/>
    </xf>
    <xf numFmtId="0" fontId="5" fillId="0" borderId="0" xfId="0" applyFont="1" applyBorder="1" applyAlignment="1">
      <alignment horizontal="right"/>
    </xf>
    <xf numFmtId="0" fontId="4" fillId="0" borderId="16" xfId="0" applyFont="1" applyBorder="1" applyAlignment="1" applyProtection="1">
      <alignment horizontal="right"/>
      <protection/>
    </xf>
    <xf numFmtId="37" fontId="4" fillId="0" borderId="0" xfId="0" applyNumberFormat="1" applyFont="1" applyBorder="1" applyAlignment="1" applyProtection="1">
      <alignment horizontal="left"/>
      <protection/>
    </xf>
    <xf numFmtId="0" fontId="4" fillId="0" borderId="0" xfId="0" applyNumberFormat="1" applyFont="1" applyBorder="1" applyAlignment="1" applyProtection="1">
      <alignment horizontal="left"/>
      <protection/>
    </xf>
    <xf numFmtId="0" fontId="5" fillId="0" borderId="33" xfId="0" applyFont="1" applyBorder="1" applyAlignment="1">
      <alignment horizontal="center" vertical="center"/>
    </xf>
    <xf numFmtId="0" fontId="5" fillId="0" borderId="0" xfId="0" applyFont="1" applyBorder="1" applyAlignment="1" applyProtection="1">
      <alignment horizontal="center" vertical="center"/>
      <protection/>
    </xf>
    <xf numFmtId="0" fontId="5" fillId="0" borderId="0" xfId="0" applyFont="1" applyBorder="1" applyAlignment="1">
      <alignment horizontal="center" vertical="center"/>
    </xf>
    <xf numFmtId="37" fontId="4" fillId="0" borderId="15" xfId="0" applyNumberFormat="1" applyFont="1" applyBorder="1" applyAlignment="1" applyProtection="1">
      <alignment horizontal="right"/>
      <protection/>
    </xf>
    <xf numFmtId="0" fontId="5" fillId="0" borderId="33"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2" xfId="0" applyFont="1" applyBorder="1" applyAlignment="1" applyProtection="1">
      <alignment horizontal="center" vertical="center" shrinkToFit="1"/>
      <protection/>
    </xf>
    <xf numFmtId="0" fontId="5" fillId="0" borderId="25" xfId="0" applyFont="1" applyBorder="1" applyAlignment="1" applyProtection="1">
      <alignment horizontal="center" vertical="center" shrinkToFit="1"/>
      <protection/>
    </xf>
    <xf numFmtId="0" fontId="5" fillId="0" borderId="32" xfId="0" applyFont="1" applyBorder="1" applyAlignment="1" applyProtection="1">
      <alignment horizontal="center" vertical="center" wrapText="1" shrinkToFit="1"/>
      <protection/>
    </xf>
    <xf numFmtId="0" fontId="0" fillId="0" borderId="15" xfId="0" applyFont="1" applyBorder="1" applyAlignment="1">
      <alignment horizontal="left"/>
    </xf>
    <xf numFmtId="41" fontId="4" fillId="0" borderId="38" xfId="0" applyNumberFormat="1" applyFont="1" applyBorder="1" applyAlignment="1" applyProtection="1">
      <alignment horizontal="right"/>
      <protection/>
    </xf>
    <xf numFmtId="41" fontId="4" fillId="0" borderId="39" xfId="0" applyNumberFormat="1" applyFont="1" applyBorder="1" applyAlignment="1" applyProtection="1">
      <alignment horizontal="right"/>
      <protection/>
    </xf>
    <xf numFmtId="41" fontId="4" fillId="0" borderId="40" xfId="0" applyNumberFormat="1" applyFont="1" applyBorder="1" applyAlignment="1" applyProtection="1">
      <alignment horizontal="right"/>
      <protection/>
    </xf>
    <xf numFmtId="0" fontId="4" fillId="0" borderId="0" xfId="0" applyFont="1" applyBorder="1" applyAlignment="1" applyProtection="1">
      <alignment horizontal="right"/>
      <protection/>
    </xf>
    <xf numFmtId="0" fontId="4" fillId="0" borderId="0" xfId="0" applyFont="1" applyFill="1" applyBorder="1" applyAlignment="1" applyProtection="1">
      <alignment horizontal="right" shrinkToFit="1"/>
      <protection/>
    </xf>
    <xf numFmtId="0" fontId="0" fillId="0" borderId="0" xfId="0" applyFont="1" applyAlignment="1">
      <alignment horizontal="right" shrinkToFit="1"/>
    </xf>
    <xf numFmtId="0" fontId="2" fillId="0" borderId="38" xfId="0" applyFont="1" applyBorder="1" applyAlignment="1" applyProtection="1">
      <alignment horizontal="left"/>
      <protection/>
    </xf>
    <xf numFmtId="0" fontId="0" fillId="0" borderId="38" xfId="0" applyFont="1" applyBorder="1" applyAlignment="1">
      <alignment horizontal="left"/>
    </xf>
    <xf numFmtId="0" fontId="5" fillId="0" borderId="41"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41" fontId="5" fillId="0" borderId="21" xfId="0" applyNumberFormat="1" applyFont="1" applyBorder="1" applyAlignment="1" applyProtection="1">
      <alignment horizontal="right"/>
      <protection/>
    </xf>
    <xf numFmtId="176" fontId="5" fillId="0" borderId="0" xfId="0" applyNumberFormat="1" applyFont="1" applyBorder="1" applyAlignment="1" applyProtection="1">
      <alignment horizontal="right"/>
      <protection/>
    </xf>
    <xf numFmtId="0" fontId="5" fillId="0" borderId="15"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176" fontId="5" fillId="0" borderId="15" xfId="0" applyNumberFormat="1" applyFont="1" applyBorder="1" applyAlignment="1" applyProtection="1">
      <alignment horizontal="right"/>
      <protection/>
    </xf>
    <xf numFmtId="0" fontId="5" fillId="0" borderId="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5" fillId="0" borderId="30" xfId="0" applyFont="1" applyBorder="1" applyAlignment="1" applyProtection="1">
      <alignment horizontal="left" vertical="center"/>
      <protection/>
    </xf>
    <xf numFmtId="41" fontId="5" fillId="0" borderId="28" xfId="0" applyNumberFormat="1" applyFont="1" applyBorder="1" applyAlignment="1" applyProtection="1">
      <alignment horizontal="right"/>
      <protection/>
    </xf>
    <xf numFmtId="41" fontId="5" fillId="0" borderId="27" xfId="0" applyNumberFormat="1" applyFont="1" applyBorder="1" applyAlignment="1" applyProtection="1">
      <alignment horizontal="right"/>
      <protection/>
    </xf>
    <xf numFmtId="176" fontId="5" fillId="0" borderId="27" xfId="0" applyNumberFormat="1" applyFont="1" applyBorder="1" applyAlignment="1" applyProtection="1">
      <alignment horizontal="right"/>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37" fontId="5" fillId="0" borderId="32" xfId="0" applyNumberFormat="1" applyFont="1" applyBorder="1" applyAlignment="1" applyProtection="1">
      <alignment horizontal="center" vertical="center"/>
      <protection/>
    </xf>
    <xf numFmtId="37" fontId="5" fillId="0" borderId="33" xfId="0" applyNumberFormat="1" applyFont="1" applyBorder="1" applyAlignment="1" applyProtection="1">
      <alignment horizontal="center" vertical="center"/>
      <protection/>
    </xf>
    <xf numFmtId="37" fontId="5" fillId="0" borderId="12" xfId="0" applyNumberFormat="1" applyFont="1" applyBorder="1" applyAlignment="1" applyProtection="1">
      <alignment horizontal="center" vertical="center"/>
      <protection/>
    </xf>
    <xf numFmtId="37" fontId="5" fillId="0" borderId="11" xfId="0" applyNumberFormat="1" applyFont="1" applyBorder="1" applyAlignment="1" applyProtection="1">
      <alignment horizontal="center" vertical="center"/>
      <protection/>
    </xf>
    <xf numFmtId="37" fontId="6" fillId="0" borderId="12" xfId="0" applyNumberFormat="1" applyFont="1" applyBorder="1" applyAlignment="1" applyProtection="1">
      <alignment horizontal="center" vertical="center"/>
      <protection/>
    </xf>
    <xf numFmtId="37" fontId="6" fillId="0" borderId="31" xfId="0" applyNumberFormat="1"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39</xdr:row>
      <xdr:rowOff>57150</xdr:rowOff>
    </xdr:from>
    <xdr:to>
      <xdr:col>8</xdr:col>
      <xdr:colOff>209550</xdr:colOff>
      <xdr:row>52</xdr:row>
      <xdr:rowOff>0</xdr:rowOff>
    </xdr:to>
    <xdr:pic>
      <xdr:nvPicPr>
        <xdr:cNvPr id="1" name="図 7"/>
        <xdr:cNvPicPr preferRelativeResize="1">
          <a:picLocks noChangeAspect="1"/>
        </xdr:cNvPicPr>
      </xdr:nvPicPr>
      <xdr:blipFill>
        <a:blip r:embed="rId1"/>
        <a:stretch>
          <a:fillRect/>
        </a:stretch>
      </xdr:blipFill>
      <xdr:spPr>
        <a:xfrm>
          <a:off x="561975" y="9315450"/>
          <a:ext cx="4886325" cy="2914650"/>
        </a:xfrm>
        <a:prstGeom prst="rect">
          <a:avLst/>
        </a:prstGeom>
        <a:noFill/>
        <a:ln w="9525" cmpd="sng">
          <a:noFill/>
        </a:ln>
      </xdr:spPr>
    </xdr:pic>
    <xdr:clientData/>
  </xdr:twoCellAnchor>
  <xdr:twoCellAnchor editAs="oneCell">
    <xdr:from>
      <xdr:col>0</xdr:col>
      <xdr:colOff>561975</xdr:colOff>
      <xdr:row>53</xdr:row>
      <xdr:rowOff>38100</xdr:rowOff>
    </xdr:from>
    <xdr:to>
      <xdr:col>8</xdr:col>
      <xdr:colOff>209550</xdr:colOff>
      <xdr:row>65</xdr:row>
      <xdr:rowOff>200025</xdr:rowOff>
    </xdr:to>
    <xdr:pic>
      <xdr:nvPicPr>
        <xdr:cNvPr id="2" name="図 8"/>
        <xdr:cNvPicPr preferRelativeResize="1">
          <a:picLocks noChangeAspect="1"/>
        </xdr:cNvPicPr>
      </xdr:nvPicPr>
      <xdr:blipFill>
        <a:blip r:embed="rId2"/>
        <a:stretch>
          <a:fillRect/>
        </a:stretch>
      </xdr:blipFill>
      <xdr:spPr>
        <a:xfrm>
          <a:off x="561975" y="12506325"/>
          <a:ext cx="4886325" cy="2905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115" zoomScaleSheetLayoutView="115" zoomScalePageLayoutView="0" workbookViewId="0" topLeftCell="A1">
      <selection activeCell="A1" sqref="A1:G48"/>
    </sheetView>
  </sheetViews>
  <sheetFormatPr defaultColWidth="8.66015625" defaultRowHeight="18"/>
  <sheetData>
    <row r="1" spans="1:7" ht="17.25">
      <c r="A1" s="134" t="s">
        <v>84</v>
      </c>
      <c r="B1" s="135"/>
      <c r="C1" s="135"/>
      <c r="D1" s="135"/>
      <c r="E1" s="135"/>
      <c r="F1" s="135"/>
      <c r="G1" s="135"/>
    </row>
    <row r="2" spans="1:7" ht="17.25">
      <c r="A2" s="135"/>
      <c r="B2" s="135"/>
      <c r="C2" s="135"/>
      <c r="D2" s="135"/>
      <c r="E2" s="135"/>
      <c r="F2" s="135"/>
      <c r="G2" s="135"/>
    </row>
    <row r="3" spans="1:7" ht="17.25">
      <c r="A3" s="135"/>
      <c r="B3" s="135"/>
      <c r="C3" s="135"/>
      <c r="D3" s="135"/>
      <c r="E3" s="135"/>
      <c r="F3" s="135"/>
      <c r="G3" s="135"/>
    </row>
    <row r="4" spans="1:7" ht="17.25">
      <c r="A4" s="135"/>
      <c r="B4" s="135"/>
      <c r="C4" s="135"/>
      <c r="D4" s="135"/>
      <c r="E4" s="135"/>
      <c r="F4" s="135"/>
      <c r="G4" s="135"/>
    </row>
    <row r="5" spans="1:7" ht="17.25">
      <c r="A5" s="135"/>
      <c r="B5" s="135"/>
      <c r="C5" s="135"/>
      <c r="D5" s="135"/>
      <c r="E5" s="135"/>
      <c r="F5" s="135"/>
      <c r="G5" s="135"/>
    </row>
    <row r="6" spans="1:7" ht="17.25">
      <c r="A6" s="135"/>
      <c r="B6" s="135"/>
      <c r="C6" s="135"/>
      <c r="D6" s="135"/>
      <c r="E6" s="135"/>
      <c r="F6" s="135"/>
      <c r="G6" s="135"/>
    </row>
    <row r="7" spans="1:7" ht="17.25">
      <c r="A7" s="135"/>
      <c r="B7" s="135"/>
      <c r="C7" s="135"/>
      <c r="D7" s="135"/>
      <c r="E7" s="135"/>
      <c r="F7" s="135"/>
      <c r="G7" s="135"/>
    </row>
    <row r="8" spans="1:7" ht="17.25">
      <c r="A8" s="135"/>
      <c r="B8" s="135"/>
      <c r="C8" s="135"/>
      <c r="D8" s="135"/>
      <c r="E8" s="135"/>
      <c r="F8" s="135"/>
      <c r="G8" s="135"/>
    </row>
    <row r="9" spans="1:7" ht="17.25">
      <c r="A9" s="135"/>
      <c r="B9" s="135"/>
      <c r="C9" s="135"/>
      <c r="D9" s="135"/>
      <c r="E9" s="135"/>
      <c r="F9" s="135"/>
      <c r="G9" s="135"/>
    </row>
    <row r="10" spans="1:7" ht="17.25">
      <c r="A10" s="135"/>
      <c r="B10" s="135"/>
      <c r="C10" s="135"/>
      <c r="D10" s="135"/>
      <c r="E10" s="135"/>
      <c r="F10" s="135"/>
      <c r="G10" s="135"/>
    </row>
    <row r="11" spans="1:7" ht="17.25">
      <c r="A11" s="135"/>
      <c r="B11" s="135"/>
      <c r="C11" s="135"/>
      <c r="D11" s="135"/>
      <c r="E11" s="135"/>
      <c r="F11" s="135"/>
      <c r="G11" s="135"/>
    </row>
    <row r="12" spans="1:7" ht="17.25">
      <c r="A12" s="135"/>
      <c r="B12" s="135"/>
      <c r="C12" s="135"/>
      <c r="D12" s="135"/>
      <c r="E12" s="135"/>
      <c r="F12" s="135"/>
      <c r="G12" s="135"/>
    </row>
    <row r="13" spans="1:7" ht="17.25">
      <c r="A13" s="135"/>
      <c r="B13" s="135"/>
      <c r="C13" s="135"/>
      <c r="D13" s="135"/>
      <c r="E13" s="135"/>
      <c r="F13" s="135"/>
      <c r="G13" s="135"/>
    </row>
    <row r="14" spans="1:7" ht="17.25">
      <c r="A14" s="135"/>
      <c r="B14" s="135"/>
      <c r="C14" s="135"/>
      <c r="D14" s="135"/>
      <c r="E14" s="135"/>
      <c r="F14" s="135"/>
      <c r="G14" s="135"/>
    </row>
    <row r="15" spans="1:7" ht="17.25">
      <c r="A15" s="135"/>
      <c r="B15" s="135"/>
      <c r="C15" s="135"/>
      <c r="D15" s="135"/>
      <c r="E15" s="135"/>
      <c r="F15" s="135"/>
      <c r="G15" s="135"/>
    </row>
    <row r="16" spans="1:7" ht="17.25">
      <c r="A16" s="135"/>
      <c r="B16" s="135"/>
      <c r="C16" s="135"/>
      <c r="D16" s="135"/>
      <c r="E16" s="135"/>
      <c r="F16" s="135"/>
      <c r="G16" s="135"/>
    </row>
    <row r="17" spans="1:7" ht="17.25">
      <c r="A17" s="135"/>
      <c r="B17" s="135"/>
      <c r="C17" s="135"/>
      <c r="D17" s="135"/>
      <c r="E17" s="135"/>
      <c r="F17" s="135"/>
      <c r="G17" s="135"/>
    </row>
    <row r="18" spans="1:7" ht="17.25">
      <c r="A18" s="135"/>
      <c r="B18" s="135"/>
      <c r="C18" s="135"/>
      <c r="D18" s="135"/>
      <c r="E18" s="135"/>
      <c r="F18" s="135"/>
      <c r="G18" s="135"/>
    </row>
    <row r="19" spans="1:7" ht="17.25">
      <c r="A19" s="135"/>
      <c r="B19" s="135"/>
      <c r="C19" s="135"/>
      <c r="D19" s="135"/>
      <c r="E19" s="135"/>
      <c r="F19" s="135"/>
      <c r="G19" s="135"/>
    </row>
    <row r="20" spans="1:7" ht="17.25">
      <c r="A20" s="135"/>
      <c r="B20" s="135"/>
      <c r="C20" s="135"/>
      <c r="D20" s="135"/>
      <c r="E20" s="135"/>
      <c r="F20" s="135"/>
      <c r="G20" s="135"/>
    </row>
    <row r="21" spans="1:7" ht="17.25">
      <c r="A21" s="135"/>
      <c r="B21" s="135"/>
      <c r="C21" s="135"/>
      <c r="D21" s="135"/>
      <c r="E21" s="135"/>
      <c r="F21" s="135"/>
      <c r="G21" s="135"/>
    </row>
    <row r="22" spans="1:7" ht="17.25">
      <c r="A22" s="135"/>
      <c r="B22" s="135"/>
      <c r="C22" s="135"/>
      <c r="D22" s="135"/>
      <c r="E22" s="135"/>
      <c r="F22" s="135"/>
      <c r="G22" s="135"/>
    </row>
    <row r="23" spans="1:7" ht="17.25">
      <c r="A23" s="135"/>
      <c r="B23" s="135"/>
      <c r="C23" s="135"/>
      <c r="D23" s="135"/>
      <c r="E23" s="135"/>
      <c r="F23" s="135"/>
      <c r="G23" s="135"/>
    </row>
    <row r="24" spans="1:7" ht="17.25">
      <c r="A24" s="135"/>
      <c r="B24" s="135"/>
      <c r="C24" s="135"/>
      <c r="D24" s="135"/>
      <c r="E24" s="135"/>
      <c r="F24" s="135"/>
      <c r="G24" s="135"/>
    </row>
    <row r="25" spans="1:7" ht="17.25">
      <c r="A25" s="135"/>
      <c r="B25" s="135"/>
      <c r="C25" s="135"/>
      <c r="D25" s="135"/>
      <c r="E25" s="135"/>
      <c r="F25" s="135"/>
      <c r="G25" s="135"/>
    </row>
    <row r="26" spans="1:7" ht="17.25">
      <c r="A26" s="135"/>
      <c r="B26" s="135"/>
      <c r="C26" s="135"/>
      <c r="D26" s="135"/>
      <c r="E26" s="135"/>
      <c r="F26" s="135"/>
      <c r="G26" s="135"/>
    </row>
    <row r="27" spans="1:7" ht="17.25">
      <c r="A27" s="135"/>
      <c r="B27" s="135"/>
      <c r="C27" s="135"/>
      <c r="D27" s="135"/>
      <c r="E27" s="135"/>
      <c r="F27" s="135"/>
      <c r="G27" s="135"/>
    </row>
    <row r="28" spans="1:7" ht="17.25">
      <c r="A28" s="135"/>
      <c r="B28" s="135"/>
      <c r="C28" s="135"/>
      <c r="D28" s="135"/>
      <c r="E28" s="135"/>
      <c r="F28" s="135"/>
      <c r="G28" s="135"/>
    </row>
    <row r="29" spans="1:7" ht="17.25">
      <c r="A29" s="135"/>
      <c r="B29" s="135"/>
      <c r="C29" s="135"/>
      <c r="D29" s="135"/>
      <c r="E29" s="135"/>
      <c r="F29" s="135"/>
      <c r="G29" s="135"/>
    </row>
    <row r="30" spans="1:7" ht="17.25">
      <c r="A30" s="135"/>
      <c r="B30" s="135"/>
      <c r="C30" s="135"/>
      <c r="D30" s="135"/>
      <c r="E30" s="135"/>
      <c r="F30" s="135"/>
      <c r="G30" s="135"/>
    </row>
    <row r="31" spans="1:7" ht="17.25">
      <c r="A31" s="135"/>
      <c r="B31" s="135"/>
      <c r="C31" s="135"/>
      <c r="D31" s="135"/>
      <c r="E31" s="135"/>
      <c r="F31" s="135"/>
      <c r="G31" s="135"/>
    </row>
    <row r="32" spans="1:7" ht="17.25">
      <c r="A32" s="135"/>
      <c r="B32" s="135"/>
      <c r="C32" s="135"/>
      <c r="D32" s="135"/>
      <c r="E32" s="135"/>
      <c r="F32" s="135"/>
      <c r="G32" s="135"/>
    </row>
    <row r="33" spans="1:7" ht="17.25">
      <c r="A33" s="135"/>
      <c r="B33" s="135"/>
      <c r="C33" s="135"/>
      <c r="D33" s="135"/>
      <c r="E33" s="135"/>
      <c r="F33" s="135"/>
      <c r="G33" s="135"/>
    </row>
    <row r="34" spans="1:7" ht="17.25">
      <c r="A34" s="135"/>
      <c r="B34" s="135"/>
      <c r="C34" s="135"/>
      <c r="D34" s="135"/>
      <c r="E34" s="135"/>
      <c r="F34" s="135"/>
      <c r="G34" s="135"/>
    </row>
    <row r="35" spans="1:7" ht="17.25">
      <c r="A35" s="135"/>
      <c r="B35" s="135"/>
      <c r="C35" s="135"/>
      <c r="D35" s="135"/>
      <c r="E35" s="135"/>
      <c r="F35" s="135"/>
      <c r="G35" s="135"/>
    </row>
    <row r="36" spans="1:7" ht="17.25">
      <c r="A36" s="135"/>
      <c r="B36" s="135"/>
      <c r="C36" s="135"/>
      <c r="D36" s="135"/>
      <c r="E36" s="135"/>
      <c r="F36" s="135"/>
      <c r="G36" s="135"/>
    </row>
    <row r="37" spans="1:7" ht="17.25">
      <c r="A37" s="135"/>
      <c r="B37" s="135"/>
      <c r="C37" s="135"/>
      <c r="D37" s="135"/>
      <c r="E37" s="135"/>
      <c r="F37" s="135"/>
      <c r="G37" s="135"/>
    </row>
    <row r="38" spans="1:7" ht="17.25">
      <c r="A38" s="135"/>
      <c r="B38" s="135"/>
      <c r="C38" s="135"/>
      <c r="D38" s="135"/>
      <c r="E38" s="135"/>
      <c r="F38" s="135"/>
      <c r="G38" s="135"/>
    </row>
    <row r="39" spans="1:7" ht="17.25">
      <c r="A39" s="135"/>
      <c r="B39" s="135"/>
      <c r="C39" s="135"/>
      <c r="D39" s="135"/>
      <c r="E39" s="135"/>
      <c r="F39" s="135"/>
      <c r="G39" s="135"/>
    </row>
    <row r="40" spans="1:7" ht="17.25">
      <c r="A40" s="135"/>
      <c r="B40" s="135"/>
      <c r="C40" s="135"/>
      <c r="D40" s="135"/>
      <c r="E40" s="135"/>
      <c r="F40" s="135"/>
      <c r="G40" s="135"/>
    </row>
    <row r="41" spans="1:7" ht="17.25">
      <c r="A41" s="135"/>
      <c r="B41" s="135"/>
      <c r="C41" s="135"/>
      <c r="D41" s="135"/>
      <c r="E41" s="135"/>
      <c r="F41" s="135"/>
      <c r="G41" s="135"/>
    </row>
    <row r="42" spans="1:7" ht="17.25">
      <c r="A42" s="135"/>
      <c r="B42" s="135"/>
      <c r="C42" s="135"/>
      <c r="D42" s="135"/>
      <c r="E42" s="135"/>
      <c r="F42" s="135"/>
      <c r="G42" s="135"/>
    </row>
    <row r="43" spans="1:7" ht="17.25">
      <c r="A43" s="135"/>
      <c r="B43" s="135"/>
      <c r="C43" s="135"/>
      <c r="D43" s="135"/>
      <c r="E43" s="135"/>
      <c r="F43" s="135"/>
      <c r="G43" s="135"/>
    </row>
    <row r="44" spans="1:7" ht="17.25">
      <c r="A44" s="135"/>
      <c r="B44" s="135"/>
      <c r="C44" s="135"/>
      <c r="D44" s="135"/>
      <c r="E44" s="135"/>
      <c r="F44" s="135"/>
      <c r="G44" s="135"/>
    </row>
    <row r="45" spans="1:7" ht="17.25">
      <c r="A45" s="135"/>
      <c r="B45" s="135"/>
      <c r="C45" s="135"/>
      <c r="D45" s="135"/>
      <c r="E45" s="135"/>
      <c r="F45" s="135"/>
      <c r="G45" s="135"/>
    </row>
    <row r="46" spans="1:7" ht="17.25">
      <c r="A46" s="135"/>
      <c r="B46" s="135"/>
      <c r="C46" s="135"/>
      <c r="D46" s="135"/>
      <c r="E46" s="135"/>
      <c r="F46" s="135"/>
      <c r="G46" s="135"/>
    </row>
    <row r="47" spans="1:7" ht="17.25">
      <c r="A47" s="135"/>
      <c r="B47" s="135"/>
      <c r="C47" s="135"/>
      <c r="D47" s="135"/>
      <c r="E47" s="135"/>
      <c r="F47" s="135"/>
      <c r="G47" s="135"/>
    </row>
    <row r="48" spans="1:7" ht="17.25">
      <c r="A48" s="135"/>
      <c r="B48" s="135"/>
      <c r="C48" s="135"/>
      <c r="D48" s="135"/>
      <c r="E48" s="135"/>
      <c r="F48" s="135"/>
      <c r="G48" s="135"/>
    </row>
  </sheetData>
  <sheetProtection/>
  <mergeCells count="1">
    <mergeCell ref="A1:G4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BN65"/>
  <sheetViews>
    <sheetView zoomScaleSheetLayoutView="100" zoomScalePageLayoutView="0" workbookViewId="0" topLeftCell="A28">
      <selection activeCell="BC13" sqref="BC13"/>
    </sheetView>
  </sheetViews>
  <sheetFormatPr defaultColWidth="8.66015625" defaultRowHeight="18"/>
  <cols>
    <col min="1" max="1" width="9.41015625" style="2" customWidth="1"/>
    <col min="2" max="2" width="10.58203125" style="2" customWidth="1"/>
    <col min="3" max="42" width="2" style="2" customWidth="1"/>
    <col min="43" max="55" width="0.99609375" style="2" customWidth="1"/>
    <col min="56" max="16384" width="8.83203125" style="2" customWidth="1"/>
  </cols>
  <sheetData>
    <row r="1" spans="1:50" ht="21" customHeight="1" thickBot="1">
      <c r="A1" s="198" t="s">
        <v>73</v>
      </c>
      <c r="B1" s="198"/>
      <c r="C1" s="198"/>
      <c r="D1" s="198"/>
      <c r="E1" s="198"/>
      <c r="F1" s="198"/>
      <c r="G1" s="198"/>
      <c r="H1" s="198"/>
      <c r="I1" s="198"/>
      <c r="J1" s="198"/>
      <c r="K1" s="198"/>
      <c r="L1" s="198"/>
      <c r="M1" s="198"/>
      <c r="N1" s="198"/>
      <c r="O1" s="198"/>
      <c r="P1" s="198"/>
      <c r="Q1" s="198"/>
      <c r="R1" s="67"/>
      <c r="S1" s="67"/>
      <c r="T1" s="67"/>
      <c r="U1" s="67"/>
      <c r="V1" s="67"/>
      <c r="W1" s="67"/>
      <c r="X1" s="67"/>
      <c r="Y1" s="67"/>
      <c r="Z1" s="67"/>
      <c r="AA1" s="67"/>
      <c r="AB1" s="67"/>
      <c r="AC1" s="67"/>
      <c r="AD1" s="67"/>
      <c r="AE1" s="67"/>
      <c r="AF1" s="67"/>
      <c r="AG1" s="67"/>
      <c r="AH1" s="199" t="s">
        <v>88</v>
      </c>
      <c r="AI1" s="199"/>
      <c r="AJ1" s="199"/>
      <c r="AK1" s="199"/>
      <c r="AL1" s="199"/>
      <c r="AM1" s="199"/>
      <c r="AN1" s="199"/>
      <c r="AO1" s="199"/>
      <c r="AP1" s="199"/>
      <c r="AQ1" s="6"/>
      <c r="AR1" s="6"/>
      <c r="AS1" s="6"/>
      <c r="AT1" s="6"/>
      <c r="AU1" s="6"/>
      <c r="AW1" s="6"/>
      <c r="AX1" s="6"/>
    </row>
    <row r="2" spans="1:50" s="126" customFormat="1" ht="18" customHeight="1">
      <c r="A2" s="71"/>
      <c r="B2" s="70" t="s">
        <v>18</v>
      </c>
      <c r="C2" s="187" t="s">
        <v>47</v>
      </c>
      <c r="D2" s="187"/>
      <c r="E2" s="187"/>
      <c r="F2" s="187"/>
      <c r="G2" s="187"/>
      <c r="H2" s="187" t="s">
        <v>46</v>
      </c>
      <c r="I2" s="187"/>
      <c r="J2" s="187"/>
      <c r="K2" s="187"/>
      <c r="L2" s="187"/>
      <c r="M2" s="187" t="s">
        <v>45</v>
      </c>
      <c r="N2" s="187"/>
      <c r="O2" s="187"/>
      <c r="P2" s="187"/>
      <c r="Q2" s="187"/>
      <c r="R2" s="187" t="s">
        <v>44</v>
      </c>
      <c r="S2" s="187"/>
      <c r="T2" s="187"/>
      <c r="U2" s="187"/>
      <c r="V2" s="187"/>
      <c r="W2" s="187" t="s">
        <v>43</v>
      </c>
      <c r="X2" s="187"/>
      <c r="Y2" s="187"/>
      <c r="Z2" s="187"/>
      <c r="AA2" s="187"/>
      <c r="AB2" s="187" t="s">
        <v>42</v>
      </c>
      <c r="AC2" s="187"/>
      <c r="AD2" s="187"/>
      <c r="AE2" s="187"/>
      <c r="AF2" s="187"/>
      <c r="AG2" s="187" t="s">
        <v>41</v>
      </c>
      <c r="AH2" s="187"/>
      <c r="AI2" s="187"/>
      <c r="AJ2" s="187"/>
      <c r="AK2" s="187"/>
      <c r="AL2" s="187" t="s">
        <v>24</v>
      </c>
      <c r="AM2" s="187"/>
      <c r="AN2" s="187"/>
      <c r="AO2" s="187"/>
      <c r="AP2" s="188"/>
      <c r="AQ2" s="127"/>
      <c r="AR2" s="127"/>
      <c r="AS2" s="127"/>
      <c r="AT2" s="127"/>
      <c r="AU2" s="127"/>
      <c r="AV2" s="128"/>
      <c r="AW2" s="128"/>
      <c r="AX2" s="128"/>
    </row>
    <row r="3" spans="1:50" ht="18" customHeight="1" thickBot="1">
      <c r="A3" s="69" t="s">
        <v>72</v>
      </c>
      <c r="B3" s="68">
        <f>SUM(C3:AP3)</f>
        <v>17549</v>
      </c>
      <c r="C3" s="197">
        <v>2429</v>
      </c>
      <c r="D3" s="197"/>
      <c r="E3" s="197"/>
      <c r="F3" s="197"/>
      <c r="G3" s="197"/>
      <c r="H3" s="197">
        <v>1849</v>
      </c>
      <c r="I3" s="197"/>
      <c r="J3" s="197"/>
      <c r="K3" s="197"/>
      <c r="L3" s="197"/>
      <c r="M3" s="197">
        <v>1902</v>
      </c>
      <c r="N3" s="197"/>
      <c r="O3" s="197"/>
      <c r="P3" s="197"/>
      <c r="Q3" s="197"/>
      <c r="R3" s="197">
        <v>2178</v>
      </c>
      <c r="S3" s="197"/>
      <c r="T3" s="197"/>
      <c r="U3" s="197"/>
      <c r="V3" s="197"/>
      <c r="W3" s="197">
        <v>1443</v>
      </c>
      <c r="X3" s="197"/>
      <c r="Y3" s="197"/>
      <c r="Z3" s="197"/>
      <c r="AA3" s="197"/>
      <c r="AB3" s="197">
        <v>1881</v>
      </c>
      <c r="AC3" s="197"/>
      <c r="AD3" s="197"/>
      <c r="AE3" s="197"/>
      <c r="AF3" s="197"/>
      <c r="AG3" s="197">
        <v>2367</v>
      </c>
      <c r="AH3" s="197"/>
      <c r="AI3" s="197"/>
      <c r="AJ3" s="197"/>
      <c r="AK3" s="197"/>
      <c r="AL3" s="197">
        <v>3500</v>
      </c>
      <c r="AM3" s="197"/>
      <c r="AN3" s="197"/>
      <c r="AO3" s="197"/>
      <c r="AP3" s="197"/>
      <c r="AQ3" s="1"/>
      <c r="AR3" s="1"/>
      <c r="AS3" s="1"/>
      <c r="AT3" s="1"/>
      <c r="AU3" s="1"/>
      <c r="AV3" s="6"/>
      <c r="AW3" s="1"/>
      <c r="AX3" s="6"/>
    </row>
    <row r="4" spans="1:50" ht="15" customHeight="1">
      <c r="A4" s="56"/>
      <c r="B4" s="56"/>
      <c r="C4" s="20"/>
      <c r="D4" s="20"/>
      <c r="E4" s="20"/>
      <c r="F4" s="20"/>
      <c r="G4" s="20"/>
      <c r="H4" s="20"/>
      <c r="I4" s="20"/>
      <c r="J4" s="20"/>
      <c r="K4" s="20"/>
      <c r="L4" s="56"/>
      <c r="M4" s="20"/>
      <c r="N4" s="20"/>
      <c r="O4" s="20"/>
      <c r="P4" s="20"/>
      <c r="Q4" s="20"/>
      <c r="R4" s="20"/>
      <c r="S4" s="20"/>
      <c r="T4" s="20"/>
      <c r="U4" s="56"/>
      <c r="V4" s="20"/>
      <c r="W4" s="20"/>
      <c r="X4" s="56"/>
      <c r="Y4" s="20"/>
      <c r="Z4" s="20"/>
      <c r="AA4" s="20"/>
      <c r="AB4" s="20"/>
      <c r="AC4" s="56"/>
      <c r="AD4" s="20"/>
      <c r="AE4" s="20"/>
      <c r="AF4" s="200" t="s">
        <v>38</v>
      </c>
      <c r="AG4" s="200"/>
      <c r="AH4" s="200"/>
      <c r="AI4" s="200"/>
      <c r="AJ4" s="200"/>
      <c r="AK4" s="200"/>
      <c r="AL4" s="200"/>
      <c r="AM4" s="200"/>
      <c r="AN4" s="200"/>
      <c r="AO4" s="200"/>
      <c r="AP4" s="200"/>
      <c r="AQ4" s="1"/>
      <c r="AR4" s="1"/>
      <c r="AS4" s="1"/>
      <c r="AT4" s="1"/>
      <c r="AU4" s="1"/>
      <c r="AV4" s="6"/>
      <c r="AW4" s="1"/>
      <c r="AX4" s="6"/>
    </row>
    <row r="5" spans="1:50" ht="15" customHeight="1">
      <c r="A5" s="6"/>
      <c r="B5" s="6"/>
      <c r="C5" s="1"/>
      <c r="D5" s="1"/>
      <c r="E5" s="1"/>
      <c r="F5" s="1"/>
      <c r="G5" s="1"/>
      <c r="H5" s="1"/>
      <c r="I5" s="1"/>
      <c r="J5" s="1"/>
      <c r="K5" s="1"/>
      <c r="L5" s="6"/>
      <c r="M5" s="1"/>
      <c r="N5" s="1"/>
      <c r="O5" s="1"/>
      <c r="P5" s="1"/>
      <c r="Q5" s="1"/>
      <c r="R5" s="1"/>
      <c r="S5" s="1"/>
      <c r="T5" s="1"/>
      <c r="U5" s="6"/>
      <c r="V5" s="1"/>
      <c r="W5" s="1"/>
      <c r="X5" s="6"/>
      <c r="Y5" s="1"/>
      <c r="Z5" s="1"/>
      <c r="AA5" s="1"/>
      <c r="AB5" s="1"/>
      <c r="AC5" s="6"/>
      <c r="AD5" s="1"/>
      <c r="AE5" s="1"/>
      <c r="AF5" s="36"/>
      <c r="AG5" s="36"/>
      <c r="AH5" s="36"/>
      <c r="AI5" s="36"/>
      <c r="AJ5" s="36"/>
      <c r="AK5" s="36"/>
      <c r="AL5" s="36"/>
      <c r="AM5" s="36"/>
      <c r="AN5" s="36"/>
      <c r="AO5" s="36"/>
      <c r="AP5" s="36"/>
      <c r="AQ5" s="1"/>
      <c r="AR5" s="1"/>
      <c r="AS5" s="1"/>
      <c r="AT5" s="1"/>
      <c r="AU5" s="1"/>
      <c r="AV5" s="6"/>
      <c r="AW5" s="1"/>
      <c r="AX5" s="6"/>
    </row>
    <row r="6" spans="1:47" ht="19.5" thickBot="1">
      <c r="A6" s="198" t="s">
        <v>71</v>
      </c>
      <c r="B6" s="198"/>
      <c r="C6" s="198"/>
      <c r="D6" s="198"/>
      <c r="E6" s="198"/>
      <c r="F6" s="198"/>
      <c r="G6" s="198"/>
      <c r="H6" s="198"/>
      <c r="I6" s="198"/>
      <c r="J6" s="198"/>
      <c r="K6" s="198"/>
      <c r="L6" s="198"/>
      <c r="M6" s="198"/>
      <c r="N6" s="198"/>
      <c r="O6" s="198"/>
      <c r="P6" s="198"/>
      <c r="Q6" s="198"/>
      <c r="R6" s="198"/>
      <c r="S6" s="198"/>
      <c r="T6" s="198"/>
      <c r="U6" s="198"/>
      <c r="V6" s="67"/>
      <c r="W6" s="67"/>
      <c r="X6" s="67"/>
      <c r="Y6" s="67"/>
      <c r="Z6" s="67"/>
      <c r="AA6" s="67"/>
      <c r="AB6" s="67"/>
      <c r="AC6" s="67"/>
      <c r="AD6" s="67"/>
      <c r="AE6" s="67"/>
      <c r="AF6" s="67"/>
      <c r="AG6" s="199" t="str">
        <f>AH1</f>
        <v>平成25年度</v>
      </c>
      <c r="AH6" s="199"/>
      <c r="AI6" s="199"/>
      <c r="AJ6" s="199"/>
      <c r="AK6" s="199"/>
      <c r="AL6" s="199"/>
      <c r="AM6" s="199"/>
      <c r="AN6" s="199"/>
      <c r="AO6" s="199"/>
      <c r="AP6" s="199"/>
      <c r="AQ6" s="129"/>
      <c r="AR6" s="129"/>
      <c r="AS6" s="129"/>
      <c r="AT6" s="129"/>
      <c r="AU6" s="129"/>
    </row>
    <row r="7" spans="1:47" s="126" customFormat="1" ht="18" customHeight="1">
      <c r="A7" s="66"/>
      <c r="B7" s="65"/>
      <c r="C7" s="188" t="s">
        <v>70</v>
      </c>
      <c r="D7" s="201"/>
      <c r="E7" s="201"/>
      <c r="F7" s="201"/>
      <c r="G7" s="201"/>
      <c r="H7" s="201"/>
      <c r="I7" s="201"/>
      <c r="J7" s="201"/>
      <c r="K7" s="201"/>
      <c r="L7" s="201"/>
      <c r="M7" s="201"/>
      <c r="N7" s="201"/>
      <c r="O7" s="201"/>
      <c r="P7" s="201"/>
      <c r="Q7" s="201"/>
      <c r="R7" s="201"/>
      <c r="S7" s="201"/>
      <c r="T7" s="201"/>
      <c r="U7" s="201"/>
      <c r="V7" s="202"/>
      <c r="W7" s="188" t="s">
        <v>69</v>
      </c>
      <c r="X7" s="201"/>
      <c r="Y7" s="201"/>
      <c r="Z7" s="201"/>
      <c r="AA7" s="201"/>
      <c r="AB7" s="201"/>
      <c r="AC7" s="201"/>
      <c r="AD7" s="201"/>
      <c r="AE7" s="201"/>
      <c r="AF7" s="201"/>
      <c r="AG7" s="201"/>
      <c r="AH7" s="201"/>
      <c r="AI7" s="201"/>
      <c r="AJ7" s="201"/>
      <c r="AK7" s="201"/>
      <c r="AL7" s="201"/>
      <c r="AM7" s="201"/>
      <c r="AN7" s="201"/>
      <c r="AO7" s="201"/>
      <c r="AP7" s="201"/>
      <c r="AQ7" s="128"/>
      <c r="AR7" s="128"/>
      <c r="AS7" s="128"/>
      <c r="AT7" s="128"/>
      <c r="AU7" s="128"/>
    </row>
    <row r="8" spans="1:47" s="126" customFormat="1" ht="18" customHeight="1">
      <c r="A8" s="64"/>
      <c r="B8" s="63"/>
      <c r="C8" s="204" t="s">
        <v>68</v>
      </c>
      <c r="D8" s="205"/>
      <c r="E8" s="205"/>
      <c r="F8" s="205"/>
      <c r="G8" s="205"/>
      <c r="H8" s="205"/>
      <c r="I8" s="205"/>
      <c r="J8" s="205"/>
      <c r="K8" s="205"/>
      <c r="L8" s="206"/>
      <c r="M8" s="204" t="s">
        <v>3</v>
      </c>
      <c r="N8" s="205"/>
      <c r="O8" s="205"/>
      <c r="P8" s="205"/>
      <c r="Q8" s="205"/>
      <c r="R8" s="205"/>
      <c r="S8" s="205"/>
      <c r="T8" s="205"/>
      <c r="U8" s="205"/>
      <c r="V8" s="206"/>
      <c r="W8" s="204" t="s">
        <v>68</v>
      </c>
      <c r="X8" s="205"/>
      <c r="Y8" s="205"/>
      <c r="Z8" s="205"/>
      <c r="AA8" s="205"/>
      <c r="AB8" s="205"/>
      <c r="AC8" s="205"/>
      <c r="AD8" s="205"/>
      <c r="AE8" s="205"/>
      <c r="AF8" s="206"/>
      <c r="AG8" s="204" t="s">
        <v>3</v>
      </c>
      <c r="AH8" s="205"/>
      <c r="AI8" s="205"/>
      <c r="AJ8" s="205"/>
      <c r="AK8" s="205"/>
      <c r="AL8" s="205"/>
      <c r="AM8" s="205"/>
      <c r="AN8" s="205"/>
      <c r="AO8" s="205"/>
      <c r="AP8" s="205"/>
      <c r="AQ8" s="127"/>
      <c r="AR8" s="127"/>
      <c r="AS8" s="127"/>
      <c r="AT8" s="127"/>
      <c r="AU8" s="127"/>
    </row>
    <row r="9" spans="1:47" s="50" customFormat="1" ht="17.25" customHeight="1">
      <c r="A9" s="211" t="s">
        <v>18</v>
      </c>
      <c r="B9" s="212"/>
      <c r="C9" s="213">
        <f>SUM(C11:C17)</f>
        <v>1559</v>
      </c>
      <c r="D9" s="203"/>
      <c r="E9" s="203"/>
      <c r="F9" s="203"/>
      <c r="G9" s="203"/>
      <c r="H9" s="203"/>
      <c r="I9" s="203"/>
      <c r="J9" s="203"/>
      <c r="K9" s="203"/>
      <c r="L9" s="203"/>
      <c r="M9" s="203">
        <f>SUM(M11:M17)</f>
        <v>31951</v>
      </c>
      <c r="N9" s="203"/>
      <c r="O9" s="203"/>
      <c r="P9" s="203"/>
      <c r="Q9" s="203"/>
      <c r="R9" s="203"/>
      <c r="S9" s="203"/>
      <c r="T9" s="203"/>
      <c r="U9" s="203"/>
      <c r="V9" s="203"/>
      <c r="W9" s="203">
        <f>SUM(W11:W17)</f>
        <v>480</v>
      </c>
      <c r="X9" s="203"/>
      <c r="Y9" s="203"/>
      <c r="Z9" s="203"/>
      <c r="AA9" s="203"/>
      <c r="AB9" s="203"/>
      <c r="AC9" s="203"/>
      <c r="AD9" s="203"/>
      <c r="AE9" s="203"/>
      <c r="AF9" s="203"/>
      <c r="AG9" s="203">
        <f>SUM(AG11:AG17)</f>
        <v>11042</v>
      </c>
      <c r="AH9" s="203"/>
      <c r="AI9" s="203"/>
      <c r="AJ9" s="203"/>
      <c r="AK9" s="203"/>
      <c r="AL9" s="203"/>
      <c r="AM9" s="203"/>
      <c r="AN9" s="203"/>
      <c r="AO9" s="203"/>
      <c r="AP9" s="203"/>
      <c r="AQ9" s="62"/>
      <c r="AR9" s="62"/>
      <c r="AS9" s="62"/>
      <c r="AT9" s="62"/>
      <c r="AU9" s="62"/>
    </row>
    <row r="10" spans="1:47" ht="7.5" customHeight="1">
      <c r="A10" s="61"/>
      <c r="B10" s="60"/>
      <c r="C10" s="59"/>
      <c r="D10" s="58"/>
      <c r="E10" s="58"/>
      <c r="F10" s="58"/>
      <c r="G10" s="58"/>
      <c r="H10" s="58"/>
      <c r="I10" s="58"/>
      <c r="J10" s="58"/>
      <c r="K10" s="58"/>
      <c r="L10" s="57"/>
      <c r="M10" s="58"/>
      <c r="N10" s="58"/>
      <c r="O10" s="58"/>
      <c r="P10" s="58"/>
      <c r="Q10" s="58"/>
      <c r="R10" s="58"/>
      <c r="S10" s="58"/>
      <c r="T10" s="58"/>
      <c r="U10" s="57"/>
      <c r="V10" s="57"/>
      <c r="W10" s="58"/>
      <c r="X10" s="57"/>
      <c r="Y10" s="57"/>
      <c r="Z10" s="57"/>
      <c r="AA10" s="57"/>
      <c r="AB10" s="57"/>
      <c r="AC10" s="57"/>
      <c r="AD10" s="58"/>
      <c r="AE10" s="58"/>
      <c r="AF10" s="58"/>
      <c r="AG10" s="58"/>
      <c r="AH10" s="58"/>
      <c r="AI10" s="58"/>
      <c r="AJ10" s="58"/>
      <c r="AK10" s="57"/>
      <c r="AL10" s="57"/>
      <c r="AM10" s="57"/>
      <c r="AN10" s="57"/>
      <c r="AO10" s="57"/>
      <c r="AP10" s="57"/>
      <c r="AQ10" s="1"/>
      <c r="AR10" s="1"/>
      <c r="AS10" s="1"/>
      <c r="AT10" s="1"/>
      <c r="AU10" s="1"/>
    </row>
    <row r="11" spans="1:47" ht="17.25" customHeight="1">
      <c r="A11" s="208" t="s">
        <v>47</v>
      </c>
      <c r="B11" s="209"/>
      <c r="C11" s="210">
        <v>214</v>
      </c>
      <c r="D11" s="207"/>
      <c r="E11" s="207"/>
      <c r="F11" s="207"/>
      <c r="G11" s="207"/>
      <c r="H11" s="207"/>
      <c r="I11" s="207"/>
      <c r="J11" s="207"/>
      <c r="K11" s="207"/>
      <c r="L11" s="207"/>
      <c r="M11" s="207">
        <v>6149</v>
      </c>
      <c r="N11" s="207"/>
      <c r="O11" s="207"/>
      <c r="P11" s="207"/>
      <c r="Q11" s="207"/>
      <c r="R11" s="207"/>
      <c r="S11" s="207"/>
      <c r="T11" s="207"/>
      <c r="U11" s="207"/>
      <c r="V11" s="207"/>
      <c r="W11" s="207">
        <v>82</v>
      </c>
      <c r="X11" s="207"/>
      <c r="Y11" s="207"/>
      <c r="Z11" s="207"/>
      <c r="AA11" s="207"/>
      <c r="AB11" s="207"/>
      <c r="AC11" s="207"/>
      <c r="AD11" s="207"/>
      <c r="AE11" s="207"/>
      <c r="AF11" s="207"/>
      <c r="AG11" s="207">
        <v>2304</v>
      </c>
      <c r="AH11" s="207"/>
      <c r="AI11" s="207"/>
      <c r="AJ11" s="207"/>
      <c r="AK11" s="207"/>
      <c r="AL11" s="207"/>
      <c r="AM11" s="207"/>
      <c r="AN11" s="207"/>
      <c r="AO11" s="207"/>
      <c r="AP11" s="207"/>
      <c r="AQ11" s="1"/>
      <c r="AR11" s="1"/>
      <c r="AS11" s="1"/>
      <c r="AT11" s="1"/>
      <c r="AU11" s="1"/>
    </row>
    <row r="12" spans="1:47" ht="17.25" customHeight="1">
      <c r="A12" s="208" t="s">
        <v>46</v>
      </c>
      <c r="B12" s="209"/>
      <c r="C12" s="210">
        <v>281</v>
      </c>
      <c r="D12" s="207"/>
      <c r="E12" s="207"/>
      <c r="F12" s="207"/>
      <c r="G12" s="207"/>
      <c r="H12" s="207"/>
      <c r="I12" s="207"/>
      <c r="J12" s="207"/>
      <c r="K12" s="207"/>
      <c r="L12" s="207"/>
      <c r="M12" s="207">
        <v>5081</v>
      </c>
      <c r="N12" s="207"/>
      <c r="O12" s="207"/>
      <c r="P12" s="207"/>
      <c r="Q12" s="207"/>
      <c r="R12" s="207"/>
      <c r="S12" s="207"/>
      <c r="T12" s="207"/>
      <c r="U12" s="207"/>
      <c r="V12" s="207"/>
      <c r="W12" s="207">
        <v>74</v>
      </c>
      <c r="X12" s="207"/>
      <c r="Y12" s="207"/>
      <c r="Z12" s="207"/>
      <c r="AA12" s="207"/>
      <c r="AB12" s="207"/>
      <c r="AC12" s="207"/>
      <c r="AD12" s="207"/>
      <c r="AE12" s="207"/>
      <c r="AF12" s="207"/>
      <c r="AG12" s="207">
        <v>2076</v>
      </c>
      <c r="AH12" s="207"/>
      <c r="AI12" s="207"/>
      <c r="AJ12" s="207"/>
      <c r="AK12" s="207"/>
      <c r="AL12" s="207"/>
      <c r="AM12" s="207"/>
      <c r="AN12" s="207"/>
      <c r="AO12" s="207"/>
      <c r="AP12" s="207"/>
      <c r="AQ12" s="1"/>
      <c r="AR12" s="1"/>
      <c r="AS12" s="1"/>
      <c r="AT12" s="1"/>
      <c r="AU12" s="1"/>
    </row>
    <row r="13" spans="1:47" ht="17.25" customHeight="1">
      <c r="A13" s="208" t="s">
        <v>45</v>
      </c>
      <c r="B13" s="209"/>
      <c r="C13" s="210">
        <v>206</v>
      </c>
      <c r="D13" s="207"/>
      <c r="E13" s="207"/>
      <c r="F13" s="207"/>
      <c r="G13" s="207"/>
      <c r="H13" s="207"/>
      <c r="I13" s="207"/>
      <c r="J13" s="207"/>
      <c r="K13" s="207"/>
      <c r="L13" s="207"/>
      <c r="M13" s="207">
        <v>3759</v>
      </c>
      <c r="N13" s="207"/>
      <c r="O13" s="207"/>
      <c r="P13" s="207"/>
      <c r="Q13" s="207"/>
      <c r="R13" s="207"/>
      <c r="S13" s="207"/>
      <c r="T13" s="207"/>
      <c r="U13" s="207"/>
      <c r="V13" s="207"/>
      <c r="W13" s="207">
        <v>38</v>
      </c>
      <c r="X13" s="207"/>
      <c r="Y13" s="207"/>
      <c r="Z13" s="207"/>
      <c r="AA13" s="207"/>
      <c r="AB13" s="207"/>
      <c r="AC13" s="207"/>
      <c r="AD13" s="207"/>
      <c r="AE13" s="207"/>
      <c r="AF13" s="207"/>
      <c r="AG13" s="207">
        <v>952</v>
      </c>
      <c r="AH13" s="207"/>
      <c r="AI13" s="207"/>
      <c r="AJ13" s="207"/>
      <c r="AK13" s="207"/>
      <c r="AL13" s="207"/>
      <c r="AM13" s="207"/>
      <c r="AN13" s="207"/>
      <c r="AO13" s="207"/>
      <c r="AP13" s="207"/>
      <c r="AQ13" s="1"/>
      <c r="AR13" s="1"/>
      <c r="AS13" s="1"/>
      <c r="AT13" s="1"/>
      <c r="AU13" s="1"/>
    </row>
    <row r="14" spans="1:47" ht="17.25" customHeight="1">
      <c r="A14" s="208" t="s">
        <v>44</v>
      </c>
      <c r="B14" s="209"/>
      <c r="C14" s="210">
        <v>211</v>
      </c>
      <c r="D14" s="207"/>
      <c r="E14" s="207"/>
      <c r="F14" s="207"/>
      <c r="G14" s="207"/>
      <c r="H14" s="207"/>
      <c r="I14" s="207"/>
      <c r="J14" s="207"/>
      <c r="K14" s="207"/>
      <c r="L14" s="207"/>
      <c r="M14" s="207">
        <v>4434</v>
      </c>
      <c r="N14" s="207"/>
      <c r="O14" s="207"/>
      <c r="P14" s="207"/>
      <c r="Q14" s="207"/>
      <c r="R14" s="207"/>
      <c r="S14" s="207"/>
      <c r="T14" s="207"/>
      <c r="U14" s="207"/>
      <c r="V14" s="207"/>
      <c r="W14" s="207">
        <v>65</v>
      </c>
      <c r="X14" s="207"/>
      <c r="Y14" s="207"/>
      <c r="Z14" s="207"/>
      <c r="AA14" s="207"/>
      <c r="AB14" s="207"/>
      <c r="AC14" s="207"/>
      <c r="AD14" s="207"/>
      <c r="AE14" s="207"/>
      <c r="AF14" s="207"/>
      <c r="AG14" s="207">
        <v>1435</v>
      </c>
      <c r="AH14" s="207"/>
      <c r="AI14" s="207"/>
      <c r="AJ14" s="207"/>
      <c r="AK14" s="207"/>
      <c r="AL14" s="207"/>
      <c r="AM14" s="207"/>
      <c r="AN14" s="207"/>
      <c r="AO14" s="207"/>
      <c r="AP14" s="207"/>
      <c r="AQ14" s="1"/>
      <c r="AR14" s="1"/>
      <c r="AS14" s="1"/>
      <c r="AT14" s="1"/>
      <c r="AU14" s="1"/>
    </row>
    <row r="15" spans="1:47" ht="17.25" customHeight="1">
      <c r="A15" s="208" t="s">
        <v>43</v>
      </c>
      <c r="B15" s="209"/>
      <c r="C15" s="210">
        <v>115</v>
      </c>
      <c r="D15" s="207"/>
      <c r="E15" s="207"/>
      <c r="F15" s="207"/>
      <c r="G15" s="207"/>
      <c r="H15" s="207"/>
      <c r="I15" s="207"/>
      <c r="J15" s="207"/>
      <c r="K15" s="207"/>
      <c r="L15" s="207"/>
      <c r="M15" s="207">
        <v>2355</v>
      </c>
      <c r="N15" s="207"/>
      <c r="O15" s="207"/>
      <c r="P15" s="207"/>
      <c r="Q15" s="207"/>
      <c r="R15" s="207"/>
      <c r="S15" s="207"/>
      <c r="T15" s="207"/>
      <c r="U15" s="207"/>
      <c r="V15" s="207"/>
      <c r="W15" s="207">
        <v>58</v>
      </c>
      <c r="X15" s="207"/>
      <c r="Y15" s="207"/>
      <c r="Z15" s="207"/>
      <c r="AA15" s="207"/>
      <c r="AB15" s="207"/>
      <c r="AC15" s="207"/>
      <c r="AD15" s="207"/>
      <c r="AE15" s="207"/>
      <c r="AF15" s="207"/>
      <c r="AG15" s="207">
        <v>1178</v>
      </c>
      <c r="AH15" s="207"/>
      <c r="AI15" s="207"/>
      <c r="AJ15" s="207"/>
      <c r="AK15" s="207"/>
      <c r="AL15" s="207"/>
      <c r="AM15" s="207"/>
      <c r="AN15" s="207"/>
      <c r="AO15" s="207"/>
      <c r="AP15" s="207"/>
      <c r="AQ15" s="1"/>
      <c r="AR15" s="1"/>
      <c r="AS15" s="1"/>
      <c r="AT15" s="1"/>
      <c r="AU15" s="1"/>
    </row>
    <row r="16" spans="1:47" ht="17.25" customHeight="1">
      <c r="A16" s="208" t="s">
        <v>42</v>
      </c>
      <c r="B16" s="209"/>
      <c r="C16" s="210">
        <v>299</v>
      </c>
      <c r="D16" s="207"/>
      <c r="E16" s="207"/>
      <c r="F16" s="207"/>
      <c r="G16" s="207"/>
      <c r="H16" s="207"/>
      <c r="I16" s="207"/>
      <c r="J16" s="207"/>
      <c r="K16" s="207"/>
      <c r="L16" s="207"/>
      <c r="M16" s="207">
        <v>5695</v>
      </c>
      <c r="N16" s="207"/>
      <c r="O16" s="207"/>
      <c r="P16" s="207"/>
      <c r="Q16" s="207"/>
      <c r="R16" s="207"/>
      <c r="S16" s="207"/>
      <c r="T16" s="207"/>
      <c r="U16" s="207"/>
      <c r="V16" s="207"/>
      <c r="W16" s="207">
        <v>82</v>
      </c>
      <c r="X16" s="207"/>
      <c r="Y16" s="207"/>
      <c r="Z16" s="207"/>
      <c r="AA16" s="207"/>
      <c r="AB16" s="207"/>
      <c r="AC16" s="207"/>
      <c r="AD16" s="207"/>
      <c r="AE16" s="207"/>
      <c r="AF16" s="207"/>
      <c r="AG16" s="207">
        <v>1501</v>
      </c>
      <c r="AH16" s="207"/>
      <c r="AI16" s="207"/>
      <c r="AJ16" s="207"/>
      <c r="AK16" s="207"/>
      <c r="AL16" s="207"/>
      <c r="AM16" s="207"/>
      <c r="AN16" s="207"/>
      <c r="AO16" s="207"/>
      <c r="AP16" s="207"/>
      <c r="AQ16" s="1"/>
      <c r="AR16" s="1"/>
      <c r="AS16" s="1"/>
      <c r="AT16" s="1"/>
      <c r="AU16" s="1"/>
    </row>
    <row r="17" spans="1:47" ht="17.25" customHeight="1" thickBot="1">
      <c r="A17" s="215" t="s">
        <v>41</v>
      </c>
      <c r="B17" s="216"/>
      <c r="C17" s="217">
        <v>233</v>
      </c>
      <c r="D17" s="218"/>
      <c r="E17" s="218"/>
      <c r="F17" s="218"/>
      <c r="G17" s="218"/>
      <c r="H17" s="218"/>
      <c r="I17" s="218"/>
      <c r="J17" s="218"/>
      <c r="K17" s="218"/>
      <c r="L17" s="218"/>
      <c r="M17" s="218">
        <v>4478</v>
      </c>
      <c r="N17" s="218"/>
      <c r="O17" s="218"/>
      <c r="P17" s="218"/>
      <c r="Q17" s="218"/>
      <c r="R17" s="218"/>
      <c r="S17" s="218"/>
      <c r="T17" s="218"/>
      <c r="U17" s="218"/>
      <c r="V17" s="218"/>
      <c r="W17" s="218">
        <v>81</v>
      </c>
      <c r="X17" s="218"/>
      <c r="Y17" s="218"/>
      <c r="Z17" s="218"/>
      <c r="AA17" s="218"/>
      <c r="AB17" s="218"/>
      <c r="AC17" s="218"/>
      <c r="AD17" s="218"/>
      <c r="AE17" s="218"/>
      <c r="AF17" s="218"/>
      <c r="AG17" s="218">
        <v>1596</v>
      </c>
      <c r="AH17" s="218"/>
      <c r="AI17" s="218"/>
      <c r="AJ17" s="218"/>
      <c r="AK17" s="218"/>
      <c r="AL17" s="218"/>
      <c r="AM17" s="218"/>
      <c r="AN17" s="218"/>
      <c r="AO17" s="218"/>
      <c r="AP17" s="218"/>
      <c r="AQ17" s="1"/>
      <c r="AR17" s="1"/>
      <c r="AS17" s="1"/>
      <c r="AT17" s="1"/>
      <c r="AU17" s="1"/>
    </row>
    <row r="18" spans="1:47" ht="17.25" customHeight="1">
      <c r="A18" s="214"/>
      <c r="B18" s="214"/>
      <c r="C18" s="214"/>
      <c r="D18" s="214"/>
      <c r="E18" s="214"/>
      <c r="F18" s="214"/>
      <c r="G18" s="214"/>
      <c r="H18" s="214"/>
      <c r="I18" s="214"/>
      <c r="J18" s="214"/>
      <c r="K18" s="214"/>
      <c r="L18" s="56"/>
      <c r="M18" s="20"/>
      <c r="N18" s="20"/>
      <c r="O18" s="20"/>
      <c r="P18" s="20"/>
      <c r="Q18" s="20"/>
      <c r="R18" s="20"/>
      <c r="S18" s="20"/>
      <c r="T18" s="20"/>
      <c r="U18" s="56"/>
      <c r="V18" s="56"/>
      <c r="W18" s="20"/>
      <c r="X18" s="56"/>
      <c r="Y18" s="56"/>
      <c r="Z18" s="56"/>
      <c r="AA18" s="56"/>
      <c r="AB18" s="56"/>
      <c r="AC18" s="56"/>
      <c r="AD18" s="20"/>
      <c r="AE18" s="200" t="s">
        <v>38</v>
      </c>
      <c r="AF18" s="200"/>
      <c r="AG18" s="200"/>
      <c r="AH18" s="200"/>
      <c r="AI18" s="200"/>
      <c r="AJ18" s="200"/>
      <c r="AK18" s="200"/>
      <c r="AL18" s="200"/>
      <c r="AM18" s="200"/>
      <c r="AN18" s="200"/>
      <c r="AO18" s="200"/>
      <c r="AP18" s="200"/>
      <c r="AQ18" s="22"/>
      <c r="AR18" s="22"/>
      <c r="AS18" s="22"/>
      <c r="AT18" s="22"/>
      <c r="AU18" s="22"/>
    </row>
    <row r="19" spans="1:47" ht="17.25" customHeight="1">
      <c r="A19" s="45"/>
      <c r="B19" s="45"/>
      <c r="C19" s="45"/>
      <c r="D19" s="45"/>
      <c r="E19" s="45"/>
      <c r="F19" s="45"/>
      <c r="G19" s="45"/>
      <c r="H19" s="45"/>
      <c r="I19" s="45"/>
      <c r="J19" s="45"/>
      <c r="K19" s="45"/>
      <c r="L19" s="6"/>
      <c r="M19" s="1"/>
      <c r="N19" s="1"/>
      <c r="O19" s="1"/>
      <c r="P19" s="1"/>
      <c r="Q19" s="1"/>
      <c r="R19" s="1"/>
      <c r="S19" s="1"/>
      <c r="T19" s="1"/>
      <c r="U19" s="6"/>
      <c r="V19" s="6"/>
      <c r="W19" s="1"/>
      <c r="X19" s="6"/>
      <c r="Y19" s="6"/>
      <c r="Z19" s="6"/>
      <c r="AA19" s="6"/>
      <c r="AB19" s="6"/>
      <c r="AC19" s="6"/>
      <c r="AD19" s="1"/>
      <c r="AE19" s="36"/>
      <c r="AF19" s="36"/>
      <c r="AG19" s="36"/>
      <c r="AH19" s="36"/>
      <c r="AI19" s="36"/>
      <c r="AJ19" s="36"/>
      <c r="AK19" s="36"/>
      <c r="AL19" s="36"/>
      <c r="AM19" s="36"/>
      <c r="AN19" s="36"/>
      <c r="AO19" s="36"/>
      <c r="AP19" s="36"/>
      <c r="AQ19" s="22"/>
      <c r="AR19" s="22"/>
      <c r="AS19" s="22"/>
      <c r="AT19" s="22"/>
      <c r="AU19" s="22"/>
    </row>
    <row r="20" spans="1:46" ht="24" customHeight="1" thickBot="1">
      <c r="A20" s="184" t="s">
        <v>67</v>
      </c>
      <c r="B20" s="184"/>
      <c r="C20" s="184"/>
      <c r="D20" s="184"/>
      <c r="E20" s="184"/>
      <c r="F20" s="184"/>
      <c r="G20" s="184"/>
      <c r="H20" s="184"/>
      <c r="I20" s="184"/>
      <c r="J20" s="184"/>
      <c r="K20" s="184"/>
      <c r="L20" s="184"/>
      <c r="M20" s="184"/>
      <c r="N20" s="184"/>
      <c r="O20" s="184"/>
      <c r="P20" s="184"/>
      <c r="Q20" s="184"/>
      <c r="R20" s="184"/>
      <c r="S20" s="184"/>
      <c r="T20" s="184"/>
      <c r="U20" s="184"/>
      <c r="V20" s="55"/>
      <c r="W20" s="55"/>
      <c r="X20" s="55"/>
      <c r="Y20" s="55"/>
      <c r="Z20" s="55"/>
      <c r="AA20" s="55"/>
      <c r="AB20" s="55"/>
      <c r="AC20" s="55"/>
      <c r="AD20" s="55"/>
      <c r="AE20" s="55"/>
      <c r="AF20" s="55"/>
      <c r="AG20" s="189" t="s">
        <v>88</v>
      </c>
      <c r="AH20" s="189"/>
      <c r="AI20" s="189"/>
      <c r="AJ20" s="189"/>
      <c r="AK20" s="189"/>
      <c r="AL20" s="189"/>
      <c r="AM20" s="189"/>
      <c r="AN20" s="189"/>
      <c r="AO20" s="189"/>
      <c r="AP20" s="189"/>
      <c r="AQ20" s="22"/>
      <c r="AR20" s="22"/>
      <c r="AS20" s="22"/>
      <c r="AT20" s="22"/>
    </row>
    <row r="21" spans="1:47" ht="17.25" customHeight="1">
      <c r="A21" s="54"/>
      <c r="B21" s="53"/>
      <c r="C21" s="177" t="s">
        <v>66</v>
      </c>
      <c r="D21" s="178"/>
      <c r="E21" s="178"/>
      <c r="F21" s="178"/>
      <c r="G21" s="178"/>
      <c r="H21" s="178"/>
      <c r="I21" s="178"/>
      <c r="J21" s="178"/>
      <c r="K21" s="178"/>
      <c r="L21" s="178"/>
      <c r="M21" s="177" t="s">
        <v>65</v>
      </c>
      <c r="N21" s="178"/>
      <c r="O21" s="178"/>
      <c r="P21" s="178"/>
      <c r="Q21" s="178"/>
      <c r="R21" s="178"/>
      <c r="S21" s="178"/>
      <c r="T21" s="178"/>
      <c r="U21" s="178"/>
      <c r="V21" s="179"/>
      <c r="W21" s="190" t="s">
        <v>64</v>
      </c>
      <c r="X21" s="191"/>
      <c r="Y21" s="191"/>
      <c r="Z21" s="191"/>
      <c r="AA21" s="191"/>
      <c r="AB21" s="191"/>
      <c r="AC21" s="191"/>
      <c r="AD21" s="191"/>
      <c r="AE21" s="191"/>
      <c r="AF21" s="191"/>
      <c r="AG21" s="191"/>
      <c r="AH21" s="191"/>
      <c r="AI21" s="191"/>
      <c r="AJ21" s="191"/>
      <c r="AK21" s="191"/>
      <c r="AL21" s="191"/>
      <c r="AM21" s="191"/>
      <c r="AN21" s="191"/>
      <c r="AO21" s="191"/>
      <c r="AP21" s="191"/>
      <c r="AQ21" s="22"/>
      <c r="AR21" s="22"/>
      <c r="AS21" s="22"/>
      <c r="AT21" s="22"/>
      <c r="AU21" s="22"/>
    </row>
    <row r="22" spans="1:43" ht="17.25">
      <c r="A22" s="52"/>
      <c r="B22" s="51"/>
      <c r="C22" s="180"/>
      <c r="D22" s="181"/>
      <c r="E22" s="181"/>
      <c r="F22" s="181"/>
      <c r="G22" s="181"/>
      <c r="H22" s="181"/>
      <c r="I22" s="181"/>
      <c r="J22" s="181"/>
      <c r="K22" s="181"/>
      <c r="L22" s="181"/>
      <c r="M22" s="180"/>
      <c r="N22" s="181"/>
      <c r="O22" s="181"/>
      <c r="P22" s="181"/>
      <c r="Q22" s="181"/>
      <c r="R22" s="181"/>
      <c r="S22" s="181"/>
      <c r="T22" s="181"/>
      <c r="U22" s="181"/>
      <c r="V22" s="182"/>
      <c r="W22" s="192" t="s">
        <v>63</v>
      </c>
      <c r="X22" s="193"/>
      <c r="Y22" s="193"/>
      <c r="Z22" s="193"/>
      <c r="AA22" s="193"/>
      <c r="AB22" s="193"/>
      <c r="AC22" s="193"/>
      <c r="AD22" s="193"/>
      <c r="AE22" s="193"/>
      <c r="AF22" s="194"/>
      <c r="AG22" s="192" t="s">
        <v>62</v>
      </c>
      <c r="AH22" s="193"/>
      <c r="AI22" s="193"/>
      <c r="AJ22" s="193"/>
      <c r="AK22" s="193"/>
      <c r="AL22" s="193"/>
      <c r="AM22" s="193"/>
      <c r="AN22" s="193"/>
      <c r="AO22" s="193"/>
      <c r="AP22" s="193"/>
      <c r="AQ22" s="6"/>
    </row>
    <row r="23" spans="1:42" ht="18" customHeight="1">
      <c r="A23" s="195" t="s">
        <v>61</v>
      </c>
      <c r="B23" s="196"/>
      <c r="C23" s="144">
        <v>204894</v>
      </c>
      <c r="D23" s="145"/>
      <c r="E23" s="145"/>
      <c r="F23" s="145"/>
      <c r="G23" s="145"/>
      <c r="H23" s="145"/>
      <c r="I23" s="145"/>
      <c r="J23" s="145"/>
      <c r="K23" s="145"/>
      <c r="L23" s="145"/>
      <c r="M23" s="145">
        <v>5197</v>
      </c>
      <c r="N23" s="145"/>
      <c r="O23" s="145"/>
      <c r="P23" s="145"/>
      <c r="Q23" s="145"/>
      <c r="R23" s="145"/>
      <c r="S23" s="145"/>
      <c r="T23" s="145"/>
      <c r="U23" s="145"/>
      <c r="V23" s="145"/>
      <c r="W23" s="146">
        <v>3789</v>
      </c>
      <c r="X23" s="141"/>
      <c r="Y23" s="141"/>
      <c r="Z23" s="141"/>
      <c r="AA23" s="141"/>
      <c r="AB23" s="141"/>
      <c r="AC23" s="141"/>
      <c r="AD23" s="141"/>
      <c r="AE23" s="141"/>
      <c r="AF23" s="141"/>
      <c r="AG23" s="145">
        <v>1408</v>
      </c>
      <c r="AH23" s="145"/>
      <c r="AI23" s="145"/>
      <c r="AJ23" s="145"/>
      <c r="AK23" s="145"/>
      <c r="AL23" s="145"/>
      <c r="AM23" s="145"/>
      <c r="AN23" s="145"/>
      <c r="AO23" s="145"/>
      <c r="AP23" s="145"/>
    </row>
    <row r="24" spans="1:42" ht="18" customHeight="1">
      <c r="A24" s="137" t="s">
        <v>60</v>
      </c>
      <c r="B24" s="138"/>
      <c r="C24" s="146">
        <v>45247</v>
      </c>
      <c r="D24" s="141"/>
      <c r="E24" s="141"/>
      <c r="F24" s="141"/>
      <c r="G24" s="141"/>
      <c r="H24" s="141"/>
      <c r="I24" s="141"/>
      <c r="J24" s="141"/>
      <c r="K24" s="141"/>
      <c r="L24" s="141"/>
      <c r="M24" s="141">
        <v>2003</v>
      </c>
      <c r="N24" s="141"/>
      <c r="O24" s="141"/>
      <c r="P24" s="141"/>
      <c r="Q24" s="141"/>
      <c r="R24" s="141"/>
      <c r="S24" s="141"/>
      <c r="T24" s="141"/>
      <c r="U24" s="141"/>
      <c r="V24" s="142"/>
      <c r="W24" s="146">
        <v>1732</v>
      </c>
      <c r="X24" s="141"/>
      <c r="Y24" s="141"/>
      <c r="Z24" s="141"/>
      <c r="AA24" s="141"/>
      <c r="AB24" s="141"/>
      <c r="AC24" s="141"/>
      <c r="AD24" s="141"/>
      <c r="AE24" s="141"/>
      <c r="AF24" s="141"/>
      <c r="AG24" s="141">
        <v>271</v>
      </c>
      <c r="AH24" s="141"/>
      <c r="AI24" s="141"/>
      <c r="AJ24" s="141"/>
      <c r="AK24" s="141"/>
      <c r="AL24" s="141"/>
      <c r="AM24" s="141"/>
      <c r="AN24" s="141"/>
      <c r="AO24" s="141"/>
      <c r="AP24" s="141"/>
    </row>
    <row r="25" spans="1:42" s="50" customFormat="1" ht="18" customHeight="1" thickBot="1">
      <c r="A25" s="185" t="s">
        <v>59</v>
      </c>
      <c r="B25" s="186"/>
      <c r="C25" s="139">
        <v>0.221</v>
      </c>
      <c r="D25" s="140"/>
      <c r="E25" s="140"/>
      <c r="F25" s="140"/>
      <c r="G25" s="140"/>
      <c r="H25" s="140"/>
      <c r="I25" s="140"/>
      <c r="J25" s="140"/>
      <c r="K25" s="140"/>
      <c r="L25" s="140"/>
      <c r="M25" s="140">
        <v>0.385</v>
      </c>
      <c r="N25" s="140"/>
      <c r="O25" s="140"/>
      <c r="P25" s="140"/>
      <c r="Q25" s="140"/>
      <c r="R25" s="140"/>
      <c r="S25" s="140"/>
      <c r="T25" s="140"/>
      <c r="U25" s="140"/>
      <c r="V25" s="140"/>
      <c r="W25" s="139">
        <v>0.457</v>
      </c>
      <c r="X25" s="140"/>
      <c r="Y25" s="140"/>
      <c r="Z25" s="140"/>
      <c r="AA25" s="140"/>
      <c r="AB25" s="140"/>
      <c r="AC25" s="140"/>
      <c r="AD25" s="140"/>
      <c r="AE25" s="140"/>
      <c r="AF25" s="140"/>
      <c r="AG25" s="140">
        <v>0.192</v>
      </c>
      <c r="AH25" s="140"/>
      <c r="AI25" s="140"/>
      <c r="AJ25" s="140"/>
      <c r="AK25" s="140"/>
      <c r="AL25" s="140"/>
      <c r="AM25" s="140"/>
      <c r="AN25" s="140"/>
      <c r="AO25" s="140"/>
      <c r="AP25" s="140"/>
    </row>
    <row r="26" spans="1:66" ht="17.25">
      <c r="A26" s="47" t="s">
        <v>58</v>
      </c>
      <c r="B26" s="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49"/>
      <c r="AB26" s="49"/>
      <c r="AC26" s="49"/>
      <c r="AD26" s="49"/>
      <c r="AE26" s="49"/>
      <c r="AF26" s="49"/>
      <c r="AG26" s="49"/>
      <c r="AH26" s="49"/>
      <c r="AI26" s="39"/>
      <c r="AJ26" s="7"/>
      <c r="AK26" s="38" t="s">
        <v>57</v>
      </c>
      <c r="AL26" s="48"/>
      <c r="AM26" s="48"/>
      <c r="AN26" s="48"/>
      <c r="AO26" s="48"/>
      <c r="AP26" s="48"/>
      <c r="AQ26" s="1"/>
      <c r="AR26" s="1"/>
      <c r="AS26" s="6"/>
      <c r="AT26" s="6"/>
      <c r="AU26" s="1"/>
      <c r="AV26" s="6"/>
      <c r="AW26" s="6"/>
      <c r="AX26" s="6"/>
      <c r="AY26" s="6"/>
      <c r="AZ26" s="6"/>
      <c r="BA26" s="6"/>
      <c r="BB26" s="1"/>
      <c r="BC26" s="36"/>
      <c r="BD26" s="36"/>
      <c r="BE26" s="36"/>
      <c r="BF26" s="36"/>
      <c r="BG26" s="36"/>
      <c r="BH26" s="36"/>
      <c r="BI26" s="36"/>
      <c r="BJ26" s="36"/>
      <c r="BK26" s="36"/>
      <c r="BL26" s="36"/>
      <c r="BM26" s="36"/>
      <c r="BN26" s="36"/>
    </row>
    <row r="27" spans="1:66" ht="17.25" customHeight="1">
      <c r="A27" s="47"/>
      <c r="B27" s="47"/>
      <c r="C27" s="46"/>
      <c r="D27" s="46"/>
      <c r="E27" s="46"/>
      <c r="F27" s="46"/>
      <c r="G27" s="46"/>
      <c r="H27" s="46"/>
      <c r="I27" s="46"/>
      <c r="J27" s="46"/>
      <c r="K27" s="46"/>
      <c r="L27" s="46"/>
      <c r="M27" s="46"/>
      <c r="N27" s="46"/>
      <c r="O27" s="46"/>
      <c r="P27" s="46"/>
      <c r="Q27" s="46"/>
      <c r="R27" s="46"/>
      <c r="S27" s="46"/>
      <c r="T27" s="46"/>
      <c r="U27" s="46"/>
      <c r="V27" s="46"/>
      <c r="W27" s="46"/>
      <c r="X27" s="46"/>
      <c r="Y27" s="46"/>
      <c r="Z27" s="46"/>
      <c r="AA27" s="45"/>
      <c r="AB27" s="45"/>
      <c r="AC27" s="45"/>
      <c r="AD27" s="45"/>
      <c r="AE27" s="45"/>
      <c r="AF27" s="45"/>
      <c r="AG27" s="45"/>
      <c r="AH27" s="45"/>
      <c r="AJ27" s="6"/>
      <c r="AK27" s="38"/>
      <c r="AL27" s="1"/>
      <c r="AM27" s="1"/>
      <c r="AN27" s="1"/>
      <c r="AO27" s="1"/>
      <c r="AP27" s="1"/>
      <c r="AQ27" s="1"/>
      <c r="AR27" s="1"/>
      <c r="AS27" s="6"/>
      <c r="AT27" s="6"/>
      <c r="AU27" s="1"/>
      <c r="AV27" s="6"/>
      <c r="AW27" s="6"/>
      <c r="AX27" s="6"/>
      <c r="AY27" s="6"/>
      <c r="AZ27" s="6"/>
      <c r="BA27" s="6"/>
      <c r="BB27" s="1"/>
      <c r="BC27" s="36"/>
      <c r="BD27" s="36"/>
      <c r="BE27" s="36"/>
      <c r="BF27" s="36"/>
      <c r="BG27" s="36"/>
      <c r="BH27" s="36"/>
      <c r="BI27" s="36"/>
      <c r="BJ27" s="36"/>
      <c r="BK27" s="36"/>
      <c r="BL27" s="36"/>
      <c r="BM27" s="36"/>
      <c r="BN27" s="36"/>
    </row>
    <row r="28" spans="1:66" ht="18" customHeight="1">
      <c r="A28" s="45"/>
      <c r="B28" s="4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45"/>
      <c r="AB28" s="45"/>
      <c r="AC28" s="45"/>
      <c r="AD28" s="45"/>
      <c r="AE28" s="45"/>
      <c r="AF28" s="45"/>
      <c r="AG28" s="45"/>
      <c r="AH28" s="45"/>
      <c r="AI28" s="45"/>
      <c r="AJ28" s="6"/>
      <c r="AK28" s="1"/>
      <c r="AL28" s="1"/>
      <c r="AM28" s="1"/>
      <c r="AN28" s="1"/>
      <c r="AO28" s="1"/>
      <c r="AP28" s="1"/>
      <c r="AQ28" s="1"/>
      <c r="AR28" s="1"/>
      <c r="AS28" s="6"/>
      <c r="AT28" s="6"/>
      <c r="AU28" s="1"/>
      <c r="AV28" s="6"/>
      <c r="AW28" s="6"/>
      <c r="AX28" s="6"/>
      <c r="AY28" s="6"/>
      <c r="AZ28" s="6"/>
      <c r="BA28" s="6"/>
      <c r="BB28" s="1"/>
      <c r="BC28" s="36"/>
      <c r="BD28" s="36"/>
      <c r="BE28" s="36"/>
      <c r="BF28" s="36"/>
      <c r="BG28" s="36"/>
      <c r="BH28" s="36"/>
      <c r="BI28" s="36"/>
      <c r="BJ28" s="36"/>
      <c r="BK28" s="36"/>
      <c r="BL28" s="36"/>
      <c r="BM28" s="36"/>
      <c r="BN28" s="36"/>
    </row>
    <row r="29" spans="1:42" s="6" customFormat="1" ht="18" customHeight="1" thickBot="1">
      <c r="A29" s="184" t="s">
        <v>87</v>
      </c>
      <c r="B29" s="184"/>
      <c r="C29" s="184"/>
      <c r="D29" s="184"/>
      <c r="E29" s="184"/>
      <c r="F29" s="184"/>
      <c r="G29" s="184"/>
      <c r="H29" s="184"/>
      <c r="I29" s="184"/>
      <c r="J29" s="184"/>
      <c r="K29" s="184"/>
      <c r="L29" s="184"/>
      <c r="M29" s="184"/>
      <c r="N29" s="184"/>
      <c r="O29" s="184"/>
      <c r="P29" s="184"/>
      <c r="Q29" s="184"/>
      <c r="R29" s="184"/>
      <c r="S29" s="184"/>
      <c r="T29" s="39"/>
      <c r="U29" s="39"/>
      <c r="V29" s="39"/>
      <c r="W29" s="39"/>
      <c r="X29" s="39"/>
      <c r="Y29" s="39"/>
      <c r="Z29" s="39"/>
      <c r="AA29" s="39"/>
      <c r="AB29" s="39"/>
      <c r="AC29" s="39"/>
      <c r="AD29" s="39"/>
      <c r="AE29" s="39"/>
      <c r="AF29" s="39"/>
      <c r="AG29" s="39"/>
      <c r="AH29" s="39"/>
      <c r="AI29" s="39"/>
      <c r="AJ29" s="39"/>
      <c r="AK29" s="171" t="s">
        <v>86</v>
      </c>
      <c r="AL29" s="171"/>
      <c r="AM29" s="171"/>
      <c r="AN29" s="171"/>
      <c r="AO29" s="171"/>
      <c r="AP29" s="171"/>
    </row>
    <row r="30" spans="1:42" ht="17.25" customHeight="1">
      <c r="A30" s="153"/>
      <c r="B30" s="154"/>
      <c r="C30" s="159" t="s">
        <v>0</v>
      </c>
      <c r="D30" s="160"/>
      <c r="E30" s="160"/>
      <c r="F30" s="160"/>
      <c r="G30" s="160"/>
      <c r="H30" s="160"/>
      <c r="I30" s="160"/>
      <c r="J30" s="160"/>
      <c r="K30" s="160"/>
      <c r="L30" s="160"/>
      <c r="M30" s="160"/>
      <c r="N30" s="161"/>
      <c r="O30" s="175" t="s">
        <v>56</v>
      </c>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row>
    <row r="31" spans="1:42" ht="18" customHeight="1">
      <c r="A31" s="155"/>
      <c r="B31" s="156"/>
      <c r="C31" s="162"/>
      <c r="D31" s="163"/>
      <c r="E31" s="163"/>
      <c r="F31" s="163"/>
      <c r="G31" s="163"/>
      <c r="H31" s="163"/>
      <c r="I31" s="163"/>
      <c r="J31" s="163"/>
      <c r="K31" s="163"/>
      <c r="L31" s="163"/>
      <c r="M31" s="163"/>
      <c r="N31" s="164"/>
      <c r="O31" s="172" t="s">
        <v>55</v>
      </c>
      <c r="P31" s="173"/>
      <c r="Q31" s="173"/>
      <c r="R31" s="173"/>
      <c r="S31" s="173"/>
      <c r="T31" s="173"/>
      <c r="U31" s="173"/>
      <c r="V31" s="173"/>
      <c r="W31" s="173"/>
      <c r="X31" s="173"/>
      <c r="Y31" s="173"/>
      <c r="Z31" s="173"/>
      <c r="AA31" s="173"/>
      <c r="AB31" s="174"/>
      <c r="AC31" s="172" t="s">
        <v>54</v>
      </c>
      <c r="AD31" s="173"/>
      <c r="AE31" s="173"/>
      <c r="AF31" s="173"/>
      <c r="AG31" s="173"/>
      <c r="AH31" s="173"/>
      <c r="AI31" s="173"/>
      <c r="AJ31" s="173"/>
      <c r="AK31" s="173"/>
      <c r="AL31" s="173"/>
      <c r="AM31" s="173"/>
      <c r="AN31" s="173"/>
      <c r="AO31" s="173"/>
      <c r="AP31" s="173"/>
    </row>
    <row r="32" spans="1:42" ht="18" customHeight="1">
      <c r="A32" s="165" t="s">
        <v>18</v>
      </c>
      <c r="B32" s="166"/>
      <c r="C32" s="183">
        <v>36302</v>
      </c>
      <c r="D32" s="143"/>
      <c r="E32" s="143"/>
      <c r="F32" s="143"/>
      <c r="G32" s="143"/>
      <c r="H32" s="143"/>
      <c r="I32" s="143"/>
      <c r="J32" s="143"/>
      <c r="K32" s="143"/>
      <c r="L32" s="143"/>
      <c r="M32" s="143"/>
      <c r="N32" s="143"/>
      <c r="O32" s="143">
        <f>C32-AC32</f>
        <v>34237</v>
      </c>
      <c r="P32" s="143"/>
      <c r="Q32" s="143"/>
      <c r="R32" s="143"/>
      <c r="S32" s="143"/>
      <c r="T32" s="143"/>
      <c r="U32" s="143"/>
      <c r="V32" s="143"/>
      <c r="W32" s="143"/>
      <c r="X32" s="143"/>
      <c r="Y32" s="143"/>
      <c r="Z32" s="143"/>
      <c r="AA32" s="143"/>
      <c r="AB32" s="143"/>
      <c r="AC32" s="143">
        <v>2065</v>
      </c>
      <c r="AD32" s="143"/>
      <c r="AE32" s="143"/>
      <c r="AF32" s="143"/>
      <c r="AG32" s="143"/>
      <c r="AH32" s="143"/>
      <c r="AI32" s="143"/>
      <c r="AJ32" s="143"/>
      <c r="AK32" s="143"/>
      <c r="AL32" s="143"/>
      <c r="AM32" s="143"/>
      <c r="AN32" s="143"/>
      <c r="AO32" s="143"/>
      <c r="AP32" s="143"/>
    </row>
    <row r="33" spans="1:42" ht="18" customHeight="1">
      <c r="A33" s="151" t="s">
        <v>85</v>
      </c>
      <c r="B33" s="152"/>
      <c r="C33" s="148">
        <f>O33+AC33</f>
        <v>567</v>
      </c>
      <c r="D33" s="136"/>
      <c r="E33" s="136"/>
      <c r="F33" s="136"/>
      <c r="G33" s="136"/>
      <c r="H33" s="136"/>
      <c r="I33" s="136"/>
      <c r="J33" s="136"/>
      <c r="K33" s="136"/>
      <c r="L33" s="136"/>
      <c r="M33" s="136"/>
      <c r="N33" s="136"/>
      <c r="O33" s="136">
        <v>561</v>
      </c>
      <c r="P33" s="136"/>
      <c r="Q33" s="136"/>
      <c r="R33" s="136"/>
      <c r="S33" s="136"/>
      <c r="T33" s="136"/>
      <c r="U33" s="136"/>
      <c r="V33" s="136"/>
      <c r="W33" s="136"/>
      <c r="X33" s="136"/>
      <c r="Y33" s="136"/>
      <c r="Z33" s="136"/>
      <c r="AA33" s="136"/>
      <c r="AB33" s="136"/>
      <c r="AC33" s="136">
        <v>6</v>
      </c>
      <c r="AD33" s="136"/>
      <c r="AE33" s="136"/>
      <c r="AF33" s="136"/>
      <c r="AG33" s="136"/>
      <c r="AH33" s="136"/>
      <c r="AI33" s="136"/>
      <c r="AJ33" s="136"/>
      <c r="AK33" s="136"/>
      <c r="AL33" s="136"/>
      <c r="AM33" s="136"/>
      <c r="AN33" s="136"/>
      <c r="AO33" s="136"/>
      <c r="AP33" s="136"/>
    </row>
    <row r="34" spans="1:42" ht="18" customHeight="1">
      <c r="A34" s="151" t="s">
        <v>53</v>
      </c>
      <c r="B34" s="152"/>
      <c r="C34" s="148">
        <f>O34+AC34</f>
        <v>5302</v>
      </c>
      <c r="D34" s="136"/>
      <c r="E34" s="136"/>
      <c r="F34" s="136"/>
      <c r="G34" s="136"/>
      <c r="H34" s="136"/>
      <c r="I34" s="136"/>
      <c r="J34" s="136"/>
      <c r="K34" s="136"/>
      <c r="L34" s="136"/>
      <c r="M34" s="136"/>
      <c r="N34" s="136"/>
      <c r="O34" s="136">
        <v>5152</v>
      </c>
      <c r="P34" s="136"/>
      <c r="Q34" s="136"/>
      <c r="R34" s="136"/>
      <c r="S34" s="136"/>
      <c r="T34" s="136"/>
      <c r="U34" s="136"/>
      <c r="V34" s="136"/>
      <c r="W34" s="136"/>
      <c r="X34" s="136"/>
      <c r="Y34" s="136"/>
      <c r="Z34" s="136"/>
      <c r="AA34" s="136"/>
      <c r="AB34" s="136"/>
      <c r="AC34" s="136">
        <v>150</v>
      </c>
      <c r="AD34" s="136"/>
      <c r="AE34" s="136"/>
      <c r="AF34" s="136"/>
      <c r="AG34" s="136"/>
      <c r="AH34" s="136"/>
      <c r="AI34" s="136"/>
      <c r="AJ34" s="136"/>
      <c r="AK34" s="136"/>
      <c r="AL34" s="136"/>
      <c r="AM34" s="136"/>
      <c r="AN34" s="136"/>
      <c r="AO34" s="136"/>
      <c r="AP34" s="136"/>
    </row>
    <row r="35" spans="1:42" ht="18" customHeight="1">
      <c r="A35" s="151" t="s">
        <v>52</v>
      </c>
      <c r="B35" s="152"/>
      <c r="C35" s="148">
        <f>O35+AC35</f>
        <v>5656</v>
      </c>
      <c r="D35" s="136"/>
      <c r="E35" s="136"/>
      <c r="F35" s="136"/>
      <c r="G35" s="136"/>
      <c r="H35" s="136"/>
      <c r="I35" s="136"/>
      <c r="J35" s="136"/>
      <c r="K35" s="136"/>
      <c r="L35" s="136"/>
      <c r="M35" s="136"/>
      <c r="N35" s="136"/>
      <c r="O35" s="136">
        <v>5369</v>
      </c>
      <c r="P35" s="136"/>
      <c r="Q35" s="136"/>
      <c r="R35" s="136"/>
      <c r="S35" s="136"/>
      <c r="T35" s="136"/>
      <c r="U35" s="136"/>
      <c r="V35" s="136"/>
      <c r="W35" s="136"/>
      <c r="X35" s="136"/>
      <c r="Y35" s="136"/>
      <c r="Z35" s="136"/>
      <c r="AA35" s="136"/>
      <c r="AB35" s="136"/>
      <c r="AC35" s="136">
        <v>287</v>
      </c>
      <c r="AD35" s="136"/>
      <c r="AE35" s="136"/>
      <c r="AF35" s="136"/>
      <c r="AG35" s="136"/>
      <c r="AH35" s="136"/>
      <c r="AI35" s="136"/>
      <c r="AJ35" s="136"/>
      <c r="AK35" s="136"/>
      <c r="AL35" s="136"/>
      <c r="AM35" s="136"/>
      <c r="AN35" s="136"/>
      <c r="AO35" s="136"/>
      <c r="AP35" s="136"/>
    </row>
    <row r="36" spans="1:42" ht="18" customHeight="1">
      <c r="A36" s="151" t="s">
        <v>51</v>
      </c>
      <c r="B36" s="152"/>
      <c r="C36" s="148">
        <f>O36+AC36</f>
        <v>12432</v>
      </c>
      <c r="D36" s="136"/>
      <c r="E36" s="136"/>
      <c r="F36" s="136"/>
      <c r="G36" s="136"/>
      <c r="H36" s="136"/>
      <c r="I36" s="136"/>
      <c r="J36" s="136"/>
      <c r="K36" s="136"/>
      <c r="L36" s="136"/>
      <c r="M36" s="136"/>
      <c r="N36" s="136"/>
      <c r="O36" s="136">
        <v>11654</v>
      </c>
      <c r="P36" s="136"/>
      <c r="Q36" s="136"/>
      <c r="R36" s="136"/>
      <c r="S36" s="136"/>
      <c r="T36" s="136"/>
      <c r="U36" s="136"/>
      <c r="V36" s="136"/>
      <c r="W36" s="136"/>
      <c r="X36" s="136"/>
      <c r="Y36" s="136"/>
      <c r="Z36" s="136"/>
      <c r="AA36" s="136"/>
      <c r="AB36" s="136"/>
      <c r="AC36" s="136">
        <v>778</v>
      </c>
      <c r="AD36" s="136"/>
      <c r="AE36" s="136"/>
      <c r="AF36" s="136"/>
      <c r="AG36" s="136"/>
      <c r="AH36" s="136"/>
      <c r="AI36" s="136"/>
      <c r="AJ36" s="136"/>
      <c r="AK36" s="136"/>
      <c r="AL36" s="136"/>
      <c r="AM36" s="136"/>
      <c r="AN36" s="136"/>
      <c r="AO36" s="136"/>
      <c r="AP36" s="136"/>
    </row>
    <row r="37" spans="1:42" ht="18" customHeight="1">
      <c r="A37" s="151" t="s">
        <v>50</v>
      </c>
      <c r="B37" s="152"/>
      <c r="C37" s="148">
        <f>O37+AC37</f>
        <v>12345</v>
      </c>
      <c r="D37" s="136"/>
      <c r="E37" s="136"/>
      <c r="F37" s="136"/>
      <c r="G37" s="136"/>
      <c r="H37" s="136"/>
      <c r="I37" s="136"/>
      <c r="J37" s="136"/>
      <c r="K37" s="136"/>
      <c r="L37" s="136"/>
      <c r="M37" s="136"/>
      <c r="N37" s="136"/>
      <c r="O37" s="136">
        <v>11501</v>
      </c>
      <c r="P37" s="136"/>
      <c r="Q37" s="136"/>
      <c r="R37" s="136"/>
      <c r="S37" s="136"/>
      <c r="T37" s="136"/>
      <c r="U37" s="136"/>
      <c r="V37" s="136"/>
      <c r="W37" s="136"/>
      <c r="X37" s="136"/>
      <c r="Y37" s="136"/>
      <c r="Z37" s="136"/>
      <c r="AA37" s="136"/>
      <c r="AB37" s="136"/>
      <c r="AC37" s="136">
        <v>844</v>
      </c>
      <c r="AD37" s="136"/>
      <c r="AE37" s="136"/>
      <c r="AF37" s="136"/>
      <c r="AG37" s="136"/>
      <c r="AH37" s="136"/>
      <c r="AI37" s="136"/>
      <c r="AJ37" s="136"/>
      <c r="AK37" s="136"/>
      <c r="AL37" s="136"/>
      <c r="AM37" s="136"/>
      <c r="AN37" s="136"/>
      <c r="AO37" s="136"/>
      <c r="AP37" s="136"/>
    </row>
    <row r="38" spans="1:42" ht="17.25">
      <c r="A38" s="157" t="s">
        <v>49</v>
      </c>
      <c r="B38" s="158"/>
      <c r="C38" s="148">
        <v>11108</v>
      </c>
      <c r="D38" s="136"/>
      <c r="E38" s="136"/>
      <c r="F38" s="136"/>
      <c r="G38" s="136"/>
      <c r="H38" s="136"/>
      <c r="I38" s="136"/>
      <c r="J38" s="136"/>
      <c r="K38" s="136"/>
      <c r="L38" s="136"/>
      <c r="M38" s="136"/>
      <c r="N38" s="136"/>
      <c r="O38" s="136">
        <f>C38-AC38</f>
        <v>10333</v>
      </c>
      <c r="P38" s="136"/>
      <c r="Q38" s="136"/>
      <c r="R38" s="136"/>
      <c r="S38" s="136"/>
      <c r="T38" s="136"/>
      <c r="U38" s="136"/>
      <c r="V38" s="136"/>
      <c r="W38" s="136"/>
      <c r="X38" s="136"/>
      <c r="Y38" s="136"/>
      <c r="Z38" s="136"/>
      <c r="AA38" s="136"/>
      <c r="AB38" s="136"/>
      <c r="AC38" s="136">
        <v>775</v>
      </c>
      <c r="AD38" s="136"/>
      <c r="AE38" s="136"/>
      <c r="AF38" s="136"/>
      <c r="AG38" s="136"/>
      <c r="AH38" s="136"/>
      <c r="AI38" s="136"/>
      <c r="AJ38" s="136"/>
      <c r="AK38" s="136"/>
      <c r="AL38" s="136"/>
      <c r="AM38" s="136"/>
      <c r="AN38" s="136"/>
      <c r="AO38" s="136"/>
      <c r="AP38" s="136"/>
    </row>
    <row r="39" spans="1:42" ht="17.25">
      <c r="A39" s="149" t="s">
        <v>48</v>
      </c>
      <c r="B39" s="150"/>
      <c r="C39" s="148">
        <v>25194</v>
      </c>
      <c r="D39" s="136"/>
      <c r="E39" s="136"/>
      <c r="F39" s="136"/>
      <c r="G39" s="136"/>
      <c r="H39" s="136"/>
      <c r="I39" s="136"/>
      <c r="J39" s="136"/>
      <c r="K39" s="136"/>
      <c r="L39" s="136"/>
      <c r="M39" s="136"/>
      <c r="N39" s="136"/>
      <c r="O39" s="136">
        <f>C39-AC39</f>
        <v>23904</v>
      </c>
      <c r="P39" s="136"/>
      <c r="Q39" s="136"/>
      <c r="R39" s="136"/>
      <c r="S39" s="136"/>
      <c r="T39" s="136"/>
      <c r="U39" s="136"/>
      <c r="V39" s="136"/>
      <c r="W39" s="136"/>
      <c r="X39" s="136"/>
      <c r="Y39" s="136"/>
      <c r="Z39" s="136"/>
      <c r="AA39" s="136"/>
      <c r="AB39" s="136"/>
      <c r="AC39" s="136">
        <v>1290</v>
      </c>
      <c r="AD39" s="136"/>
      <c r="AE39" s="136"/>
      <c r="AF39" s="136"/>
      <c r="AG39" s="136"/>
      <c r="AH39" s="136"/>
      <c r="AI39" s="136"/>
      <c r="AJ39" s="136"/>
      <c r="AK39" s="136"/>
      <c r="AL39" s="136"/>
      <c r="AM39" s="136"/>
      <c r="AN39" s="136"/>
      <c r="AO39" s="136"/>
      <c r="AP39" s="136"/>
    </row>
    <row r="40" spans="1:42" ht="17.25">
      <c r="A40" s="43" t="s">
        <v>47</v>
      </c>
      <c r="B40" s="42" t="s">
        <v>40</v>
      </c>
      <c r="C40" s="148">
        <f aca="true" t="shared" si="0" ref="C40:C53">O40+AC40</f>
        <v>2170</v>
      </c>
      <c r="D40" s="136"/>
      <c r="E40" s="136"/>
      <c r="F40" s="136"/>
      <c r="G40" s="136"/>
      <c r="H40" s="136"/>
      <c r="I40" s="136"/>
      <c r="J40" s="136"/>
      <c r="K40" s="136"/>
      <c r="L40" s="136"/>
      <c r="M40" s="136"/>
      <c r="N40" s="136"/>
      <c r="O40" s="169">
        <v>2019</v>
      </c>
      <c r="P40" s="169"/>
      <c r="Q40" s="169"/>
      <c r="R40" s="169"/>
      <c r="S40" s="169"/>
      <c r="T40" s="169"/>
      <c r="U40" s="169"/>
      <c r="V40" s="169"/>
      <c r="W40" s="169"/>
      <c r="X40" s="169"/>
      <c r="Y40" s="169"/>
      <c r="Z40" s="169"/>
      <c r="AA40" s="169"/>
      <c r="AB40" s="169"/>
      <c r="AC40" s="169">
        <v>151</v>
      </c>
      <c r="AD40" s="169"/>
      <c r="AE40" s="169"/>
      <c r="AF40" s="169"/>
      <c r="AG40" s="169"/>
      <c r="AH40" s="169"/>
      <c r="AI40" s="169"/>
      <c r="AJ40" s="169"/>
      <c r="AK40" s="169"/>
      <c r="AL40" s="169"/>
      <c r="AM40" s="169"/>
      <c r="AN40" s="169"/>
      <c r="AO40" s="169"/>
      <c r="AP40" s="169"/>
    </row>
    <row r="41" spans="1:42" ht="17.25" customHeight="1">
      <c r="A41" s="44"/>
      <c r="B41" s="42" t="s">
        <v>39</v>
      </c>
      <c r="C41" s="148">
        <f t="shared" si="0"/>
        <v>6366</v>
      </c>
      <c r="D41" s="136"/>
      <c r="E41" s="136"/>
      <c r="F41" s="136"/>
      <c r="G41" s="136"/>
      <c r="H41" s="136"/>
      <c r="I41" s="136"/>
      <c r="J41" s="136"/>
      <c r="K41" s="136"/>
      <c r="L41" s="136"/>
      <c r="M41" s="136"/>
      <c r="N41" s="136"/>
      <c r="O41" s="169">
        <v>6038</v>
      </c>
      <c r="P41" s="169"/>
      <c r="Q41" s="169"/>
      <c r="R41" s="169"/>
      <c r="S41" s="169"/>
      <c r="T41" s="169"/>
      <c r="U41" s="169"/>
      <c r="V41" s="169"/>
      <c r="W41" s="169"/>
      <c r="X41" s="169"/>
      <c r="Y41" s="169"/>
      <c r="Z41" s="169"/>
      <c r="AA41" s="169"/>
      <c r="AB41" s="169"/>
      <c r="AC41" s="169">
        <v>328</v>
      </c>
      <c r="AD41" s="169"/>
      <c r="AE41" s="169"/>
      <c r="AF41" s="169"/>
      <c r="AG41" s="169"/>
      <c r="AH41" s="169"/>
      <c r="AI41" s="169"/>
      <c r="AJ41" s="169"/>
      <c r="AK41" s="169"/>
      <c r="AL41" s="169"/>
      <c r="AM41" s="169"/>
      <c r="AN41" s="169"/>
      <c r="AO41" s="169"/>
      <c r="AP41" s="169"/>
    </row>
    <row r="42" spans="1:42" s="11" customFormat="1" ht="18" customHeight="1">
      <c r="A42" s="43" t="s">
        <v>46</v>
      </c>
      <c r="B42" s="42" t="s">
        <v>40</v>
      </c>
      <c r="C42" s="148">
        <f t="shared" si="0"/>
        <v>1509</v>
      </c>
      <c r="D42" s="136"/>
      <c r="E42" s="136"/>
      <c r="F42" s="136"/>
      <c r="G42" s="136"/>
      <c r="H42" s="136"/>
      <c r="I42" s="136"/>
      <c r="J42" s="136"/>
      <c r="K42" s="136"/>
      <c r="L42" s="136"/>
      <c r="M42" s="136"/>
      <c r="N42" s="136"/>
      <c r="O42" s="169">
        <v>1400</v>
      </c>
      <c r="P42" s="169"/>
      <c r="Q42" s="169"/>
      <c r="R42" s="169"/>
      <c r="S42" s="169"/>
      <c r="T42" s="169"/>
      <c r="U42" s="169"/>
      <c r="V42" s="169"/>
      <c r="W42" s="169"/>
      <c r="X42" s="169"/>
      <c r="Y42" s="169"/>
      <c r="Z42" s="169"/>
      <c r="AA42" s="169"/>
      <c r="AB42" s="169"/>
      <c r="AC42" s="169">
        <v>109</v>
      </c>
      <c r="AD42" s="169"/>
      <c r="AE42" s="169"/>
      <c r="AF42" s="169"/>
      <c r="AG42" s="169"/>
      <c r="AH42" s="169"/>
      <c r="AI42" s="169"/>
      <c r="AJ42" s="169"/>
      <c r="AK42" s="169"/>
      <c r="AL42" s="169"/>
      <c r="AM42" s="169"/>
      <c r="AN42" s="169"/>
      <c r="AO42" s="169"/>
      <c r="AP42" s="169"/>
    </row>
    <row r="43" spans="1:42" s="11" customFormat="1" ht="18" customHeight="1">
      <c r="A43" s="44"/>
      <c r="B43" s="42" t="s">
        <v>39</v>
      </c>
      <c r="C43" s="148">
        <f t="shared" si="0"/>
        <v>1853</v>
      </c>
      <c r="D43" s="136"/>
      <c r="E43" s="136"/>
      <c r="F43" s="136"/>
      <c r="G43" s="136"/>
      <c r="H43" s="136"/>
      <c r="I43" s="136"/>
      <c r="J43" s="136"/>
      <c r="K43" s="136"/>
      <c r="L43" s="136"/>
      <c r="M43" s="136"/>
      <c r="N43" s="136"/>
      <c r="O43" s="169">
        <v>1757</v>
      </c>
      <c r="P43" s="169"/>
      <c r="Q43" s="169"/>
      <c r="R43" s="169"/>
      <c r="S43" s="169"/>
      <c r="T43" s="169"/>
      <c r="U43" s="169"/>
      <c r="V43" s="169"/>
      <c r="W43" s="169"/>
      <c r="X43" s="169"/>
      <c r="Y43" s="169"/>
      <c r="Z43" s="169"/>
      <c r="AA43" s="169"/>
      <c r="AB43" s="169"/>
      <c r="AC43" s="169">
        <v>96</v>
      </c>
      <c r="AD43" s="169"/>
      <c r="AE43" s="169"/>
      <c r="AF43" s="169"/>
      <c r="AG43" s="169"/>
      <c r="AH43" s="169"/>
      <c r="AI43" s="169"/>
      <c r="AJ43" s="169"/>
      <c r="AK43" s="169"/>
      <c r="AL43" s="169"/>
      <c r="AM43" s="169"/>
      <c r="AN43" s="169"/>
      <c r="AO43" s="169"/>
      <c r="AP43" s="169"/>
    </row>
    <row r="44" spans="1:42" s="11" customFormat="1" ht="17.25" customHeight="1">
      <c r="A44" s="43" t="s">
        <v>45</v>
      </c>
      <c r="B44" s="42" t="s">
        <v>40</v>
      </c>
      <c r="C44" s="148">
        <f t="shared" si="0"/>
        <v>1193</v>
      </c>
      <c r="D44" s="136"/>
      <c r="E44" s="136"/>
      <c r="F44" s="136"/>
      <c r="G44" s="136"/>
      <c r="H44" s="136"/>
      <c r="I44" s="136"/>
      <c r="J44" s="136"/>
      <c r="K44" s="136"/>
      <c r="L44" s="136"/>
      <c r="M44" s="136"/>
      <c r="N44" s="136"/>
      <c r="O44" s="169">
        <v>1121</v>
      </c>
      <c r="P44" s="169"/>
      <c r="Q44" s="169"/>
      <c r="R44" s="169"/>
      <c r="S44" s="169"/>
      <c r="T44" s="169"/>
      <c r="U44" s="169"/>
      <c r="V44" s="169"/>
      <c r="W44" s="169"/>
      <c r="X44" s="169"/>
      <c r="Y44" s="169"/>
      <c r="Z44" s="169"/>
      <c r="AA44" s="169"/>
      <c r="AB44" s="169"/>
      <c r="AC44" s="169">
        <v>72</v>
      </c>
      <c r="AD44" s="169"/>
      <c r="AE44" s="169"/>
      <c r="AF44" s="169"/>
      <c r="AG44" s="169"/>
      <c r="AH44" s="169"/>
      <c r="AI44" s="169"/>
      <c r="AJ44" s="169"/>
      <c r="AK44" s="169"/>
      <c r="AL44" s="169"/>
      <c r="AM44" s="169"/>
      <c r="AN44" s="169"/>
      <c r="AO44" s="169"/>
      <c r="AP44" s="169"/>
    </row>
    <row r="45" spans="1:42" s="11" customFormat="1" ht="17.25" customHeight="1">
      <c r="A45" s="44"/>
      <c r="B45" s="42" t="s">
        <v>39</v>
      </c>
      <c r="C45" s="148">
        <f t="shared" si="0"/>
        <v>2907</v>
      </c>
      <c r="D45" s="136"/>
      <c r="E45" s="136"/>
      <c r="F45" s="136"/>
      <c r="G45" s="136"/>
      <c r="H45" s="136"/>
      <c r="I45" s="136"/>
      <c r="J45" s="136"/>
      <c r="K45" s="136"/>
      <c r="L45" s="136"/>
      <c r="M45" s="136"/>
      <c r="N45" s="136"/>
      <c r="O45" s="169">
        <v>2775</v>
      </c>
      <c r="P45" s="169"/>
      <c r="Q45" s="169"/>
      <c r="R45" s="169"/>
      <c r="S45" s="169"/>
      <c r="T45" s="169"/>
      <c r="U45" s="169"/>
      <c r="V45" s="169"/>
      <c r="W45" s="169"/>
      <c r="X45" s="169"/>
      <c r="Y45" s="169"/>
      <c r="Z45" s="169"/>
      <c r="AA45" s="169"/>
      <c r="AB45" s="169"/>
      <c r="AC45" s="169">
        <v>132</v>
      </c>
      <c r="AD45" s="169"/>
      <c r="AE45" s="169"/>
      <c r="AF45" s="169"/>
      <c r="AG45" s="169"/>
      <c r="AH45" s="169"/>
      <c r="AI45" s="169"/>
      <c r="AJ45" s="169"/>
      <c r="AK45" s="169"/>
      <c r="AL45" s="169"/>
      <c r="AM45" s="169"/>
      <c r="AN45" s="169"/>
      <c r="AO45" s="169"/>
      <c r="AP45" s="169"/>
    </row>
    <row r="46" spans="1:42" s="11" customFormat="1" ht="17.25" customHeight="1">
      <c r="A46" s="43" t="s">
        <v>44</v>
      </c>
      <c r="B46" s="42" t="s">
        <v>40</v>
      </c>
      <c r="C46" s="148">
        <f t="shared" si="0"/>
        <v>1778</v>
      </c>
      <c r="D46" s="136"/>
      <c r="E46" s="136"/>
      <c r="F46" s="136"/>
      <c r="G46" s="136"/>
      <c r="H46" s="136"/>
      <c r="I46" s="136"/>
      <c r="J46" s="136"/>
      <c r="K46" s="136"/>
      <c r="L46" s="136"/>
      <c r="M46" s="136"/>
      <c r="N46" s="136"/>
      <c r="O46" s="169">
        <v>1650</v>
      </c>
      <c r="P46" s="169"/>
      <c r="Q46" s="169"/>
      <c r="R46" s="169"/>
      <c r="S46" s="169"/>
      <c r="T46" s="169"/>
      <c r="U46" s="169"/>
      <c r="V46" s="169"/>
      <c r="W46" s="169"/>
      <c r="X46" s="169"/>
      <c r="Y46" s="169"/>
      <c r="Z46" s="169"/>
      <c r="AA46" s="169"/>
      <c r="AB46" s="169"/>
      <c r="AC46" s="169">
        <v>128</v>
      </c>
      <c r="AD46" s="169"/>
      <c r="AE46" s="169"/>
      <c r="AF46" s="169"/>
      <c r="AG46" s="169"/>
      <c r="AH46" s="169"/>
      <c r="AI46" s="169"/>
      <c r="AJ46" s="169"/>
      <c r="AK46" s="169"/>
      <c r="AL46" s="169"/>
      <c r="AM46" s="169"/>
      <c r="AN46" s="169"/>
      <c r="AO46" s="169"/>
      <c r="AP46" s="169"/>
    </row>
    <row r="47" spans="1:42" s="11" customFormat="1" ht="17.25" customHeight="1">
      <c r="A47" s="44"/>
      <c r="B47" s="42" t="s">
        <v>39</v>
      </c>
      <c r="C47" s="148">
        <f t="shared" si="0"/>
        <v>3853</v>
      </c>
      <c r="D47" s="136"/>
      <c r="E47" s="136"/>
      <c r="F47" s="136"/>
      <c r="G47" s="136"/>
      <c r="H47" s="136"/>
      <c r="I47" s="136"/>
      <c r="J47" s="136"/>
      <c r="K47" s="136"/>
      <c r="L47" s="136"/>
      <c r="M47" s="136"/>
      <c r="N47" s="136"/>
      <c r="O47" s="169">
        <v>3695</v>
      </c>
      <c r="P47" s="169"/>
      <c r="Q47" s="169"/>
      <c r="R47" s="169"/>
      <c r="S47" s="169"/>
      <c r="T47" s="169"/>
      <c r="U47" s="169"/>
      <c r="V47" s="169"/>
      <c r="W47" s="169"/>
      <c r="X47" s="169"/>
      <c r="Y47" s="169"/>
      <c r="Z47" s="169"/>
      <c r="AA47" s="169"/>
      <c r="AB47" s="169"/>
      <c r="AC47" s="169">
        <v>158</v>
      </c>
      <c r="AD47" s="169"/>
      <c r="AE47" s="169"/>
      <c r="AF47" s="169"/>
      <c r="AG47" s="169"/>
      <c r="AH47" s="169"/>
      <c r="AI47" s="169"/>
      <c r="AJ47" s="169"/>
      <c r="AK47" s="169"/>
      <c r="AL47" s="169"/>
      <c r="AM47" s="169"/>
      <c r="AN47" s="169"/>
      <c r="AO47" s="169"/>
      <c r="AP47" s="169"/>
    </row>
    <row r="48" spans="1:42" s="11" customFormat="1" ht="17.25" customHeight="1">
      <c r="A48" s="43" t="s">
        <v>43</v>
      </c>
      <c r="B48" s="42" t="s">
        <v>40</v>
      </c>
      <c r="C48" s="148">
        <f t="shared" si="0"/>
        <v>806</v>
      </c>
      <c r="D48" s="136"/>
      <c r="E48" s="136"/>
      <c r="F48" s="136"/>
      <c r="G48" s="136"/>
      <c r="H48" s="136"/>
      <c r="I48" s="136"/>
      <c r="J48" s="136"/>
      <c r="K48" s="136"/>
      <c r="L48" s="136"/>
      <c r="M48" s="136"/>
      <c r="N48" s="136"/>
      <c r="O48" s="169">
        <v>753</v>
      </c>
      <c r="P48" s="169"/>
      <c r="Q48" s="169"/>
      <c r="R48" s="169"/>
      <c r="S48" s="169"/>
      <c r="T48" s="169"/>
      <c r="U48" s="169"/>
      <c r="V48" s="169"/>
      <c r="W48" s="169"/>
      <c r="X48" s="169"/>
      <c r="Y48" s="169"/>
      <c r="Z48" s="169"/>
      <c r="AA48" s="169"/>
      <c r="AB48" s="169"/>
      <c r="AC48" s="169">
        <v>53</v>
      </c>
      <c r="AD48" s="169"/>
      <c r="AE48" s="169"/>
      <c r="AF48" s="169"/>
      <c r="AG48" s="169"/>
      <c r="AH48" s="169"/>
      <c r="AI48" s="169"/>
      <c r="AJ48" s="169"/>
      <c r="AK48" s="169"/>
      <c r="AL48" s="169"/>
      <c r="AM48" s="169"/>
      <c r="AN48" s="169"/>
      <c r="AO48" s="169"/>
      <c r="AP48" s="169"/>
    </row>
    <row r="49" spans="1:42" s="11" customFormat="1" ht="17.25" customHeight="1">
      <c r="A49" s="44"/>
      <c r="B49" s="42" t="s">
        <v>39</v>
      </c>
      <c r="C49" s="148">
        <f t="shared" si="0"/>
        <v>2956</v>
      </c>
      <c r="D49" s="136"/>
      <c r="E49" s="136"/>
      <c r="F49" s="136"/>
      <c r="G49" s="136"/>
      <c r="H49" s="136"/>
      <c r="I49" s="136"/>
      <c r="J49" s="136"/>
      <c r="K49" s="136"/>
      <c r="L49" s="136"/>
      <c r="M49" s="136"/>
      <c r="N49" s="136"/>
      <c r="O49" s="169">
        <v>2791</v>
      </c>
      <c r="P49" s="169"/>
      <c r="Q49" s="169"/>
      <c r="R49" s="169"/>
      <c r="S49" s="169"/>
      <c r="T49" s="169"/>
      <c r="U49" s="169"/>
      <c r="V49" s="169"/>
      <c r="W49" s="169"/>
      <c r="X49" s="169"/>
      <c r="Y49" s="169"/>
      <c r="Z49" s="169"/>
      <c r="AA49" s="169"/>
      <c r="AB49" s="169"/>
      <c r="AC49" s="169">
        <v>165</v>
      </c>
      <c r="AD49" s="169"/>
      <c r="AE49" s="169"/>
      <c r="AF49" s="169"/>
      <c r="AG49" s="169"/>
      <c r="AH49" s="169"/>
      <c r="AI49" s="169"/>
      <c r="AJ49" s="169"/>
      <c r="AK49" s="169"/>
      <c r="AL49" s="169"/>
      <c r="AM49" s="169"/>
      <c r="AN49" s="169"/>
      <c r="AO49" s="169"/>
      <c r="AP49" s="169"/>
    </row>
    <row r="50" spans="1:42" s="11" customFormat="1" ht="17.25" customHeight="1">
      <c r="A50" s="43" t="s">
        <v>42</v>
      </c>
      <c r="B50" s="42" t="s">
        <v>40</v>
      </c>
      <c r="C50" s="148">
        <f t="shared" si="0"/>
        <v>1650</v>
      </c>
      <c r="D50" s="136"/>
      <c r="E50" s="136"/>
      <c r="F50" s="136"/>
      <c r="G50" s="136"/>
      <c r="H50" s="136"/>
      <c r="I50" s="136"/>
      <c r="J50" s="136"/>
      <c r="K50" s="136"/>
      <c r="L50" s="136"/>
      <c r="M50" s="136"/>
      <c r="N50" s="136"/>
      <c r="O50" s="169">
        <v>1536</v>
      </c>
      <c r="P50" s="169"/>
      <c r="Q50" s="169"/>
      <c r="R50" s="169"/>
      <c r="S50" s="169"/>
      <c r="T50" s="169"/>
      <c r="U50" s="169"/>
      <c r="V50" s="169"/>
      <c r="W50" s="169"/>
      <c r="X50" s="169"/>
      <c r="Y50" s="169"/>
      <c r="Z50" s="169"/>
      <c r="AA50" s="169"/>
      <c r="AB50" s="169"/>
      <c r="AC50" s="169">
        <v>114</v>
      </c>
      <c r="AD50" s="169"/>
      <c r="AE50" s="169"/>
      <c r="AF50" s="169"/>
      <c r="AG50" s="169"/>
      <c r="AH50" s="169"/>
      <c r="AI50" s="169"/>
      <c r="AJ50" s="169"/>
      <c r="AK50" s="169"/>
      <c r="AL50" s="169"/>
      <c r="AM50" s="169"/>
      <c r="AN50" s="169"/>
      <c r="AO50" s="169"/>
      <c r="AP50" s="169"/>
    </row>
    <row r="51" spans="1:42" s="11" customFormat="1" ht="17.25" customHeight="1">
      <c r="A51" s="44"/>
      <c r="B51" s="42" t="s">
        <v>39</v>
      </c>
      <c r="C51" s="148">
        <f t="shared" si="0"/>
        <v>4096</v>
      </c>
      <c r="D51" s="136"/>
      <c r="E51" s="136"/>
      <c r="F51" s="136"/>
      <c r="G51" s="136"/>
      <c r="H51" s="136"/>
      <c r="I51" s="136"/>
      <c r="J51" s="136"/>
      <c r="K51" s="136"/>
      <c r="L51" s="136"/>
      <c r="M51" s="136"/>
      <c r="N51" s="136"/>
      <c r="O51" s="169">
        <v>3849</v>
      </c>
      <c r="P51" s="169"/>
      <c r="Q51" s="169"/>
      <c r="R51" s="169"/>
      <c r="S51" s="169"/>
      <c r="T51" s="169"/>
      <c r="U51" s="169"/>
      <c r="V51" s="169"/>
      <c r="W51" s="169"/>
      <c r="X51" s="169"/>
      <c r="Y51" s="169"/>
      <c r="Z51" s="169"/>
      <c r="AA51" s="169"/>
      <c r="AB51" s="169"/>
      <c r="AC51" s="169">
        <v>247</v>
      </c>
      <c r="AD51" s="169"/>
      <c r="AE51" s="169"/>
      <c r="AF51" s="169"/>
      <c r="AG51" s="169"/>
      <c r="AH51" s="169"/>
      <c r="AI51" s="169"/>
      <c r="AJ51" s="169"/>
      <c r="AK51" s="169"/>
      <c r="AL51" s="169"/>
      <c r="AM51" s="169"/>
      <c r="AN51" s="169"/>
      <c r="AO51" s="169"/>
      <c r="AP51" s="169"/>
    </row>
    <row r="52" spans="1:42" s="11" customFormat="1" ht="17.25" customHeight="1">
      <c r="A52" s="43" t="s">
        <v>41</v>
      </c>
      <c r="B52" s="42" t="s">
        <v>40</v>
      </c>
      <c r="C52" s="148">
        <f t="shared" si="0"/>
        <v>2002</v>
      </c>
      <c r="D52" s="136"/>
      <c r="E52" s="136"/>
      <c r="F52" s="136"/>
      <c r="G52" s="136"/>
      <c r="H52" s="136"/>
      <c r="I52" s="136"/>
      <c r="J52" s="136"/>
      <c r="K52" s="136"/>
      <c r="L52" s="136"/>
      <c r="M52" s="136"/>
      <c r="N52" s="136"/>
      <c r="O52" s="169">
        <v>1854</v>
      </c>
      <c r="P52" s="169"/>
      <c r="Q52" s="169"/>
      <c r="R52" s="169"/>
      <c r="S52" s="169"/>
      <c r="T52" s="169"/>
      <c r="U52" s="169"/>
      <c r="V52" s="169"/>
      <c r="W52" s="169"/>
      <c r="X52" s="169"/>
      <c r="Y52" s="169"/>
      <c r="Z52" s="169"/>
      <c r="AA52" s="169"/>
      <c r="AB52" s="169"/>
      <c r="AC52" s="169">
        <v>148</v>
      </c>
      <c r="AD52" s="169"/>
      <c r="AE52" s="169"/>
      <c r="AF52" s="169"/>
      <c r="AG52" s="169"/>
      <c r="AH52" s="169"/>
      <c r="AI52" s="169"/>
      <c r="AJ52" s="169"/>
      <c r="AK52" s="169"/>
      <c r="AL52" s="169"/>
      <c r="AM52" s="169"/>
      <c r="AN52" s="169"/>
      <c r="AO52" s="169"/>
      <c r="AP52" s="169"/>
    </row>
    <row r="53" spans="1:42" s="11" customFormat="1" ht="17.25" customHeight="1" thickBot="1">
      <c r="A53" s="41"/>
      <c r="B53" s="40" t="s">
        <v>39</v>
      </c>
      <c r="C53" s="167">
        <f t="shared" si="0"/>
        <v>3163</v>
      </c>
      <c r="D53" s="168"/>
      <c r="E53" s="168"/>
      <c r="F53" s="168"/>
      <c r="G53" s="168"/>
      <c r="H53" s="168"/>
      <c r="I53" s="168"/>
      <c r="J53" s="168"/>
      <c r="K53" s="168"/>
      <c r="L53" s="168"/>
      <c r="M53" s="168"/>
      <c r="N53" s="168"/>
      <c r="O53" s="170">
        <v>2999</v>
      </c>
      <c r="P53" s="170"/>
      <c r="Q53" s="170"/>
      <c r="R53" s="170"/>
      <c r="S53" s="170"/>
      <c r="T53" s="170"/>
      <c r="U53" s="170"/>
      <c r="V53" s="170"/>
      <c r="W53" s="170"/>
      <c r="X53" s="170"/>
      <c r="Y53" s="170"/>
      <c r="Z53" s="170"/>
      <c r="AA53" s="170"/>
      <c r="AB53" s="170"/>
      <c r="AC53" s="170">
        <v>164</v>
      </c>
      <c r="AD53" s="170"/>
      <c r="AE53" s="170"/>
      <c r="AF53" s="170"/>
      <c r="AG53" s="170"/>
      <c r="AH53" s="170"/>
      <c r="AI53" s="170"/>
      <c r="AJ53" s="170"/>
      <c r="AK53" s="170"/>
      <c r="AL53" s="170"/>
      <c r="AM53" s="170"/>
      <c r="AN53" s="170"/>
      <c r="AO53" s="170"/>
      <c r="AP53" s="170"/>
    </row>
    <row r="54" spans="1:42" s="11" customFormat="1" ht="17.25" customHeight="1">
      <c r="A54" s="39"/>
      <c r="B54" s="39"/>
      <c r="C54" s="39"/>
      <c r="D54" s="39"/>
      <c r="E54" s="39"/>
      <c r="F54" s="39"/>
      <c r="G54" s="39"/>
      <c r="H54" s="39"/>
      <c r="I54" s="39"/>
      <c r="J54" s="39"/>
      <c r="K54" s="39"/>
      <c r="L54" s="39"/>
      <c r="M54" s="72">
        <f>SUM(C40:N53)</f>
        <v>36302</v>
      </c>
      <c r="N54" s="39"/>
      <c r="O54" s="39"/>
      <c r="P54" s="39"/>
      <c r="Q54" s="39"/>
      <c r="R54" s="39"/>
      <c r="S54" s="39"/>
      <c r="T54" s="39"/>
      <c r="U54" s="39"/>
      <c r="V54" s="39"/>
      <c r="W54" s="39"/>
      <c r="X54" s="39"/>
      <c r="Y54" s="39"/>
      <c r="Z54" s="39"/>
      <c r="AA54" s="39"/>
      <c r="AB54" s="39"/>
      <c r="AC54" s="39"/>
      <c r="AD54" s="39"/>
      <c r="AE54" s="39"/>
      <c r="AF54" s="39"/>
      <c r="AG54" s="39"/>
      <c r="AH54" s="39"/>
      <c r="AI54" s="39"/>
      <c r="AJ54" s="39"/>
      <c r="AK54" s="38" t="s">
        <v>38</v>
      </c>
      <c r="AL54" s="38"/>
      <c r="AM54" s="38"/>
      <c r="AN54" s="38"/>
      <c r="AO54" s="38"/>
      <c r="AP54" s="38"/>
    </row>
    <row r="55" spans="1:42" s="11" customFormat="1" ht="17.25" customHeight="1">
      <c r="A55" s="2"/>
      <c r="B55" s="2"/>
      <c r="C55" s="2"/>
      <c r="D55" s="2"/>
      <c r="E55" s="2"/>
      <c r="F55" s="2"/>
      <c r="G55" s="2"/>
      <c r="H55" s="2"/>
      <c r="I55" s="2"/>
      <c r="J55" s="2"/>
      <c r="K55" s="2"/>
      <c r="L55" s="2"/>
      <c r="M55" s="125">
        <f>SUM(C40:N53)</f>
        <v>36302</v>
      </c>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s="11" customFormat="1" ht="17.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s="11" customFormat="1" ht="17.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s="11" customFormat="1" ht="17.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s="11" customFormat="1" ht="17.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s="11" customFormat="1" ht="17.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s="11" customFormat="1" ht="17.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56" s="11" customFormat="1"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BD62" s="37"/>
    </row>
    <row r="63" spans="1:56" s="11" customFormat="1" ht="17.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BD63" s="37"/>
    </row>
    <row r="64" spans="1:42" s="11" customFormat="1" ht="17.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11" customFormat="1" ht="17.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ht="17.25" customHeight="1"/>
  </sheetData>
  <sheetProtection/>
  <mergeCells count="176">
    <mergeCell ref="A18:K18"/>
    <mergeCell ref="AE18:AP18"/>
    <mergeCell ref="AG16:AP16"/>
    <mergeCell ref="A17:B17"/>
    <mergeCell ref="C17:L17"/>
    <mergeCell ref="M17:V17"/>
    <mergeCell ref="W17:AF17"/>
    <mergeCell ref="AG17:AP17"/>
    <mergeCell ref="A16:B16"/>
    <mergeCell ref="C16:L16"/>
    <mergeCell ref="M16:V16"/>
    <mergeCell ref="W16:AF16"/>
    <mergeCell ref="AG14:AP14"/>
    <mergeCell ref="A15:B15"/>
    <mergeCell ref="C15:L15"/>
    <mergeCell ref="M15:V15"/>
    <mergeCell ref="W15:AF15"/>
    <mergeCell ref="AG15:AP15"/>
    <mergeCell ref="A14:B14"/>
    <mergeCell ref="C14:L14"/>
    <mergeCell ref="M14:V14"/>
    <mergeCell ref="W14:AF14"/>
    <mergeCell ref="AG12:AP12"/>
    <mergeCell ref="A13:B13"/>
    <mergeCell ref="C13:L13"/>
    <mergeCell ref="M13:V13"/>
    <mergeCell ref="W13:AF13"/>
    <mergeCell ref="AG13:AP13"/>
    <mergeCell ref="A12:B12"/>
    <mergeCell ref="C12:L12"/>
    <mergeCell ref="M12:V12"/>
    <mergeCell ref="W12:AF12"/>
    <mergeCell ref="AG9:AP9"/>
    <mergeCell ref="A11:B11"/>
    <mergeCell ref="C11:L11"/>
    <mergeCell ref="M11:V11"/>
    <mergeCell ref="W11:AF11"/>
    <mergeCell ref="AG11:AP11"/>
    <mergeCell ref="A9:B9"/>
    <mergeCell ref="C9:L9"/>
    <mergeCell ref="M9:V9"/>
    <mergeCell ref="W9:AF9"/>
    <mergeCell ref="C8:L8"/>
    <mergeCell ref="M8:V8"/>
    <mergeCell ref="W8:AF8"/>
    <mergeCell ref="AG8:AP8"/>
    <mergeCell ref="AF4:AP4"/>
    <mergeCell ref="A6:U6"/>
    <mergeCell ref="AG6:AP6"/>
    <mergeCell ref="C7:V7"/>
    <mergeCell ref="W7:AP7"/>
    <mergeCell ref="W3:AA3"/>
    <mergeCell ref="AB3:AF3"/>
    <mergeCell ref="AG3:AK3"/>
    <mergeCell ref="AL3:AP3"/>
    <mergeCell ref="C3:G3"/>
    <mergeCell ref="H3:L3"/>
    <mergeCell ref="M3:Q3"/>
    <mergeCell ref="R3:V3"/>
    <mergeCell ref="A1:Q1"/>
    <mergeCell ref="AH1:AP1"/>
    <mergeCell ref="C2:G2"/>
    <mergeCell ref="H2:L2"/>
    <mergeCell ref="M2:Q2"/>
    <mergeCell ref="R2:V2"/>
    <mergeCell ref="W2:AA2"/>
    <mergeCell ref="AB2:AF2"/>
    <mergeCell ref="AG2:AK2"/>
    <mergeCell ref="AL2:AP2"/>
    <mergeCell ref="AG23:AP23"/>
    <mergeCell ref="A20:U20"/>
    <mergeCell ref="AG20:AP20"/>
    <mergeCell ref="W21:AP21"/>
    <mergeCell ref="W22:AF22"/>
    <mergeCell ref="AG22:AP22"/>
    <mergeCell ref="A23:B23"/>
    <mergeCell ref="C37:N37"/>
    <mergeCell ref="C36:N36"/>
    <mergeCell ref="C35:N35"/>
    <mergeCell ref="C34:N34"/>
    <mergeCell ref="A29:S29"/>
    <mergeCell ref="A25:B25"/>
    <mergeCell ref="C28:N28"/>
    <mergeCell ref="A33:B33"/>
    <mergeCell ref="O28:Z28"/>
    <mergeCell ref="AC34:AP34"/>
    <mergeCell ref="AC35:AP35"/>
    <mergeCell ref="M21:V22"/>
    <mergeCell ref="M23:V23"/>
    <mergeCell ref="C33:N33"/>
    <mergeCell ref="W24:AF24"/>
    <mergeCell ref="AG24:AP24"/>
    <mergeCell ref="W25:AF25"/>
    <mergeCell ref="C21:L22"/>
    <mergeCell ref="C32:N32"/>
    <mergeCell ref="O42:AB42"/>
    <mergeCell ref="O47:AB47"/>
    <mergeCell ref="O46:AB46"/>
    <mergeCell ref="O45:AB45"/>
    <mergeCell ref="O44:AB44"/>
    <mergeCell ref="O37:AB37"/>
    <mergeCell ref="O39:AB39"/>
    <mergeCell ref="O53:AB53"/>
    <mergeCell ref="O52:AB52"/>
    <mergeCell ref="O51:AB51"/>
    <mergeCell ref="O50:AB50"/>
    <mergeCell ref="AK29:AP29"/>
    <mergeCell ref="AC31:AP31"/>
    <mergeCell ref="O31:AB31"/>
    <mergeCell ref="O30:AP30"/>
    <mergeCell ref="AC40:AP40"/>
    <mergeCell ref="O41:AB41"/>
    <mergeCell ref="AC36:AP36"/>
    <mergeCell ref="AC41:AP41"/>
    <mergeCell ref="O38:AB38"/>
    <mergeCell ref="AC39:AP39"/>
    <mergeCell ref="AC37:AP37"/>
    <mergeCell ref="AC38:AP38"/>
    <mergeCell ref="O36:AB36"/>
    <mergeCell ref="AC42:AP42"/>
    <mergeCell ref="AC53:AP53"/>
    <mergeCell ref="AC52:AP52"/>
    <mergeCell ref="AC51:AP51"/>
    <mergeCell ref="AC50:AP50"/>
    <mergeCell ref="O34:AB34"/>
    <mergeCell ref="O35:AB35"/>
    <mergeCell ref="O40:AB40"/>
    <mergeCell ref="AC49:AP49"/>
    <mergeCell ref="AC48:AP48"/>
    <mergeCell ref="AC47:AP47"/>
    <mergeCell ref="AC46:AP46"/>
    <mergeCell ref="AC45:AP45"/>
    <mergeCell ref="AC44:AP44"/>
    <mergeCell ref="AC43:AP43"/>
    <mergeCell ref="C51:N51"/>
    <mergeCell ref="O49:AB49"/>
    <mergeCell ref="O48:AB48"/>
    <mergeCell ref="O43:AB43"/>
    <mergeCell ref="C52:N52"/>
    <mergeCell ref="C53:N53"/>
    <mergeCell ref="C46:N46"/>
    <mergeCell ref="C47:N47"/>
    <mergeCell ref="C48:N48"/>
    <mergeCell ref="C49:N49"/>
    <mergeCell ref="C50:N50"/>
    <mergeCell ref="C42:N42"/>
    <mergeCell ref="C43:N43"/>
    <mergeCell ref="C44:N44"/>
    <mergeCell ref="C45:N45"/>
    <mergeCell ref="C39:N39"/>
    <mergeCell ref="C40:N40"/>
    <mergeCell ref="C41:N41"/>
    <mergeCell ref="C38:N38"/>
    <mergeCell ref="A39:B39"/>
    <mergeCell ref="A34:B34"/>
    <mergeCell ref="A35:B35"/>
    <mergeCell ref="A30:B31"/>
    <mergeCell ref="A37:B37"/>
    <mergeCell ref="A38:B38"/>
    <mergeCell ref="A36:B36"/>
    <mergeCell ref="C30:N31"/>
    <mergeCell ref="A32:B32"/>
    <mergeCell ref="C23:L23"/>
    <mergeCell ref="C24:L24"/>
    <mergeCell ref="O26:Z26"/>
    <mergeCell ref="C26:N26"/>
    <mergeCell ref="W23:AF23"/>
    <mergeCell ref="AC32:AP32"/>
    <mergeCell ref="AC33:AP33"/>
    <mergeCell ref="A24:B24"/>
    <mergeCell ref="C25:L25"/>
    <mergeCell ref="M24:V24"/>
    <mergeCell ref="M25:V25"/>
    <mergeCell ref="AG25:AP25"/>
    <mergeCell ref="O32:AB32"/>
    <mergeCell ref="O33:AB33"/>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H54"/>
  <sheetViews>
    <sheetView zoomScaleSheetLayoutView="85" zoomScalePageLayoutView="0" workbookViewId="0" topLeftCell="A19">
      <selection activeCell="A6" sqref="A6:B6"/>
    </sheetView>
  </sheetViews>
  <sheetFormatPr defaultColWidth="8.66015625" defaultRowHeight="18"/>
  <cols>
    <col min="1" max="1" width="20" style="39" customWidth="1"/>
    <col min="2" max="2" width="9" style="39" customWidth="1"/>
    <col min="3" max="5" width="22" style="39" customWidth="1"/>
    <col min="6" max="7" width="8.66015625" style="39" customWidth="1"/>
    <col min="8" max="16384" width="8.83203125" style="39" customWidth="1"/>
  </cols>
  <sheetData>
    <row r="1" spans="1:7" ht="22.5" customHeight="1" thickBot="1">
      <c r="A1" s="184" t="s">
        <v>90</v>
      </c>
      <c r="B1" s="184"/>
      <c r="C1" s="184"/>
      <c r="D1" s="184"/>
      <c r="E1" s="88" t="s">
        <v>86</v>
      </c>
      <c r="F1" s="48"/>
      <c r="G1" s="7"/>
    </row>
    <row r="2" spans="1:7" s="92" customFormat="1" ht="19.5" customHeight="1">
      <c r="A2" s="54"/>
      <c r="B2" s="53"/>
      <c r="C2" s="223" t="s">
        <v>0</v>
      </c>
      <c r="D2" s="175" t="s">
        <v>56</v>
      </c>
      <c r="E2" s="176"/>
      <c r="F2" s="94"/>
      <c r="G2" s="93"/>
    </row>
    <row r="3" spans="1:7" s="92" customFormat="1" ht="19.5" customHeight="1">
      <c r="A3" s="52"/>
      <c r="B3" s="51"/>
      <c r="C3" s="224"/>
      <c r="D3" s="87" t="s">
        <v>55</v>
      </c>
      <c r="E3" s="87" t="s">
        <v>54</v>
      </c>
      <c r="F3" s="94"/>
      <c r="G3" s="93"/>
    </row>
    <row r="4" spans="1:7" s="92" customFormat="1" ht="17.25" customHeight="1">
      <c r="A4" s="221" t="s">
        <v>18</v>
      </c>
      <c r="B4" s="222"/>
      <c r="C4" s="102">
        <v>37714</v>
      </c>
      <c r="D4" s="101">
        <f>C4-E4</f>
        <v>34373</v>
      </c>
      <c r="E4" s="101">
        <v>3341</v>
      </c>
      <c r="F4" s="94"/>
      <c r="G4" s="93"/>
    </row>
    <row r="5" spans="1:7" s="92" customFormat="1" ht="17.25" customHeight="1">
      <c r="A5" s="219" t="s">
        <v>53</v>
      </c>
      <c r="B5" s="220"/>
      <c r="C5" s="96">
        <f>D5+E5</f>
        <v>7236</v>
      </c>
      <c r="D5" s="99">
        <v>6798</v>
      </c>
      <c r="E5" s="99">
        <v>438</v>
      </c>
      <c r="F5" s="94"/>
      <c r="G5" s="93"/>
    </row>
    <row r="6" spans="1:7" s="92" customFormat="1" ht="17.25" customHeight="1">
      <c r="A6" s="219" t="s">
        <v>52</v>
      </c>
      <c r="B6" s="220"/>
      <c r="C6" s="96">
        <f>D6+E6</f>
        <v>6530</v>
      </c>
      <c r="D6" s="99">
        <v>6102</v>
      </c>
      <c r="E6" s="99">
        <v>428</v>
      </c>
      <c r="F6" s="94"/>
      <c r="G6" s="93"/>
    </row>
    <row r="7" spans="1:7" s="92" customFormat="1" ht="17.25" customHeight="1">
      <c r="A7" s="219" t="s">
        <v>51</v>
      </c>
      <c r="B7" s="220"/>
      <c r="C7" s="96">
        <f>D7+E7</f>
        <v>12135</v>
      </c>
      <c r="D7" s="99">
        <v>11134</v>
      </c>
      <c r="E7" s="99">
        <v>1001</v>
      </c>
      <c r="F7" s="94"/>
      <c r="G7" s="93"/>
    </row>
    <row r="8" spans="1:7" s="92" customFormat="1" ht="17.25" customHeight="1">
      <c r="A8" s="219" t="s">
        <v>50</v>
      </c>
      <c r="B8" s="220"/>
      <c r="C8" s="96">
        <f>D8+E8</f>
        <v>11813</v>
      </c>
      <c r="D8" s="99">
        <v>10339</v>
      </c>
      <c r="E8" s="99">
        <v>1474</v>
      </c>
      <c r="F8" s="94"/>
      <c r="G8" s="93"/>
    </row>
    <row r="9" spans="1:7" s="92" customFormat="1" ht="17.25" customHeight="1">
      <c r="A9" s="219" t="s">
        <v>49</v>
      </c>
      <c r="B9" s="220"/>
      <c r="C9" s="96">
        <v>9076</v>
      </c>
      <c r="D9" s="99">
        <f>C9-E9</f>
        <v>8380</v>
      </c>
      <c r="E9" s="99">
        <v>696</v>
      </c>
      <c r="F9" s="94"/>
      <c r="G9" s="93"/>
    </row>
    <row r="10" spans="1:7" s="92" customFormat="1" ht="17.25" customHeight="1">
      <c r="A10" s="219" t="s">
        <v>48</v>
      </c>
      <c r="B10" s="220"/>
      <c r="C10" s="96">
        <v>28638</v>
      </c>
      <c r="D10" s="99">
        <f>C10-E10</f>
        <v>25993</v>
      </c>
      <c r="E10" s="99">
        <v>2645</v>
      </c>
      <c r="F10" s="94"/>
      <c r="G10" s="93"/>
    </row>
    <row r="11" spans="1:7" s="92" customFormat="1" ht="17.25" customHeight="1">
      <c r="A11" s="80" t="s">
        <v>47</v>
      </c>
      <c r="B11" s="100" t="s">
        <v>40</v>
      </c>
      <c r="C11" s="96">
        <f aca="true" t="shared" si="0" ref="C11:C24">D11+E11</f>
        <v>1545</v>
      </c>
      <c r="D11" s="99">
        <v>1430</v>
      </c>
      <c r="E11" s="99">
        <v>115</v>
      </c>
      <c r="F11" s="94"/>
      <c r="G11" s="93"/>
    </row>
    <row r="12" spans="1:7" s="92" customFormat="1" ht="17.25" customHeight="1">
      <c r="A12" s="81"/>
      <c r="B12" s="100" t="s">
        <v>39</v>
      </c>
      <c r="C12" s="96">
        <f t="shared" si="0"/>
        <v>6715</v>
      </c>
      <c r="D12" s="99">
        <v>6116</v>
      </c>
      <c r="E12" s="99">
        <v>599</v>
      </c>
      <c r="F12" s="94"/>
      <c r="G12" s="93"/>
    </row>
    <row r="13" spans="1:7" s="92" customFormat="1" ht="17.25" customHeight="1">
      <c r="A13" s="80" t="s">
        <v>46</v>
      </c>
      <c r="B13" s="100" t="s">
        <v>40</v>
      </c>
      <c r="C13" s="96">
        <f t="shared" si="0"/>
        <v>1081</v>
      </c>
      <c r="D13" s="99">
        <v>997</v>
      </c>
      <c r="E13" s="99">
        <v>84</v>
      </c>
      <c r="F13" s="94"/>
      <c r="G13" s="93"/>
    </row>
    <row r="14" spans="1:7" s="92" customFormat="1" ht="17.25" customHeight="1">
      <c r="A14" s="81"/>
      <c r="B14" s="100" t="s">
        <v>39</v>
      </c>
      <c r="C14" s="96">
        <f t="shared" si="0"/>
        <v>2754</v>
      </c>
      <c r="D14" s="99">
        <v>2489</v>
      </c>
      <c r="E14" s="99">
        <v>265</v>
      </c>
      <c r="F14" s="94"/>
      <c r="G14" s="93"/>
    </row>
    <row r="15" spans="1:7" s="92" customFormat="1" ht="17.25" customHeight="1">
      <c r="A15" s="80" t="s">
        <v>45</v>
      </c>
      <c r="B15" s="100" t="s">
        <v>40</v>
      </c>
      <c r="C15" s="96">
        <f t="shared" si="0"/>
        <v>965</v>
      </c>
      <c r="D15" s="99">
        <v>891</v>
      </c>
      <c r="E15" s="99">
        <v>74</v>
      </c>
      <c r="F15" s="94"/>
      <c r="G15" s="93"/>
    </row>
    <row r="16" spans="1:7" s="92" customFormat="1" ht="17.25" customHeight="1">
      <c r="A16" s="81"/>
      <c r="B16" s="100" t="s">
        <v>39</v>
      </c>
      <c r="C16" s="96">
        <f t="shared" si="0"/>
        <v>2936</v>
      </c>
      <c r="D16" s="99">
        <v>2655</v>
      </c>
      <c r="E16" s="99">
        <v>281</v>
      </c>
      <c r="F16" s="94"/>
      <c r="G16" s="93"/>
    </row>
    <row r="17" spans="1:7" s="92" customFormat="1" ht="17.25" customHeight="1">
      <c r="A17" s="80" t="s">
        <v>44</v>
      </c>
      <c r="B17" s="100" t="s">
        <v>40</v>
      </c>
      <c r="C17" s="96">
        <f t="shared" si="0"/>
        <v>1363</v>
      </c>
      <c r="D17" s="99">
        <v>1247</v>
      </c>
      <c r="E17" s="99">
        <v>116</v>
      </c>
      <c r="F17" s="94"/>
      <c r="G17" s="93"/>
    </row>
    <row r="18" spans="1:7" s="92" customFormat="1" ht="17.25" customHeight="1">
      <c r="A18" s="81"/>
      <c r="B18" s="100" t="s">
        <v>39</v>
      </c>
      <c r="C18" s="96">
        <f t="shared" si="0"/>
        <v>5190</v>
      </c>
      <c r="D18" s="99">
        <v>4703</v>
      </c>
      <c r="E18" s="99">
        <v>487</v>
      </c>
      <c r="F18" s="94"/>
      <c r="G18" s="93"/>
    </row>
    <row r="19" spans="1:7" s="92" customFormat="1" ht="17.25" customHeight="1">
      <c r="A19" s="80" t="s">
        <v>43</v>
      </c>
      <c r="B19" s="100" t="s">
        <v>40</v>
      </c>
      <c r="C19" s="96">
        <f t="shared" si="0"/>
        <v>831</v>
      </c>
      <c r="D19" s="99">
        <v>774</v>
      </c>
      <c r="E19" s="99">
        <v>57</v>
      </c>
      <c r="F19" s="94"/>
      <c r="G19" s="93"/>
    </row>
    <row r="20" spans="1:7" s="92" customFormat="1" ht="17.25" customHeight="1">
      <c r="A20" s="81"/>
      <c r="B20" s="100" t="s">
        <v>39</v>
      </c>
      <c r="C20" s="96">
        <f t="shared" si="0"/>
        <v>2913</v>
      </c>
      <c r="D20" s="99">
        <v>2631</v>
      </c>
      <c r="E20" s="99">
        <v>282</v>
      </c>
      <c r="F20" s="94"/>
      <c r="G20" s="93"/>
    </row>
    <row r="21" spans="1:7" s="92" customFormat="1" ht="17.25" customHeight="1">
      <c r="A21" s="80" t="s">
        <v>42</v>
      </c>
      <c r="B21" s="100" t="s">
        <v>40</v>
      </c>
      <c r="C21" s="96">
        <f t="shared" si="0"/>
        <v>1312</v>
      </c>
      <c r="D21" s="99">
        <v>1210</v>
      </c>
      <c r="E21" s="99">
        <v>102</v>
      </c>
      <c r="F21" s="94"/>
      <c r="G21" s="93"/>
    </row>
    <row r="22" spans="1:7" s="92" customFormat="1" ht="17.25" customHeight="1">
      <c r="A22" s="81"/>
      <c r="B22" s="100" t="s">
        <v>39</v>
      </c>
      <c r="C22" s="96">
        <f t="shared" si="0"/>
        <v>4380</v>
      </c>
      <c r="D22" s="99">
        <v>3983</v>
      </c>
      <c r="E22" s="99">
        <v>397</v>
      </c>
      <c r="F22" s="94"/>
      <c r="G22" s="93"/>
    </row>
    <row r="23" spans="1:7" s="92" customFormat="1" ht="17.25" customHeight="1">
      <c r="A23" s="80" t="s">
        <v>41</v>
      </c>
      <c r="B23" s="100" t="s">
        <v>40</v>
      </c>
      <c r="C23" s="96">
        <f t="shared" si="0"/>
        <v>1979</v>
      </c>
      <c r="D23" s="99">
        <v>1831</v>
      </c>
      <c r="E23" s="99">
        <v>148</v>
      </c>
      <c r="F23" s="94"/>
      <c r="G23" s="93"/>
    </row>
    <row r="24" spans="1:7" s="92" customFormat="1" ht="17.25" customHeight="1" thickBot="1">
      <c r="A24" s="98"/>
      <c r="B24" s="97" t="s">
        <v>39</v>
      </c>
      <c r="C24" s="132">
        <f t="shared" si="0"/>
        <v>3750</v>
      </c>
      <c r="D24" s="95">
        <v>3416</v>
      </c>
      <c r="E24" s="95">
        <v>334</v>
      </c>
      <c r="F24" s="94"/>
      <c r="G24" s="93"/>
    </row>
    <row r="25" spans="1:7" ht="17.25">
      <c r="A25" s="91"/>
      <c r="B25" s="91"/>
      <c r="C25" s="90"/>
      <c r="F25" s="48"/>
      <c r="G25" s="7"/>
    </row>
    <row r="26" spans="3:5" ht="47.25" customHeight="1">
      <c r="C26" s="72"/>
      <c r="D26" s="225"/>
      <c r="E26" s="225"/>
    </row>
    <row r="27" spans="1:8" ht="22.5" customHeight="1" thickBot="1">
      <c r="A27" s="184" t="s">
        <v>76</v>
      </c>
      <c r="B27" s="184"/>
      <c r="C27" s="184"/>
      <c r="D27" s="89"/>
      <c r="E27" s="88" t="s">
        <v>86</v>
      </c>
      <c r="F27" s="48"/>
      <c r="G27" s="48"/>
      <c r="H27" s="7"/>
    </row>
    <row r="28" spans="1:8" s="122" customFormat="1" ht="19.5" customHeight="1">
      <c r="A28" s="54"/>
      <c r="B28" s="53"/>
      <c r="C28" s="223" t="s">
        <v>0</v>
      </c>
      <c r="D28" s="175" t="s">
        <v>56</v>
      </c>
      <c r="E28" s="176"/>
      <c r="F28" s="131"/>
      <c r="G28" s="131"/>
      <c r="H28" s="130"/>
    </row>
    <row r="29" spans="1:8" s="122" customFormat="1" ht="19.5" customHeight="1">
      <c r="A29" s="52"/>
      <c r="B29" s="51"/>
      <c r="C29" s="224"/>
      <c r="D29" s="87" t="s">
        <v>55</v>
      </c>
      <c r="E29" s="87" t="s">
        <v>54</v>
      </c>
      <c r="F29" s="131"/>
      <c r="G29" s="131"/>
      <c r="H29" s="130"/>
    </row>
    <row r="30" spans="1:8" s="82" customFormat="1" ht="17.25" customHeight="1">
      <c r="A30" s="221" t="s">
        <v>18</v>
      </c>
      <c r="B30" s="222"/>
      <c r="C30" s="86">
        <v>55371</v>
      </c>
      <c r="D30" s="85">
        <f>C30-E30</f>
        <v>53928</v>
      </c>
      <c r="E30" s="85">
        <v>1443</v>
      </c>
      <c r="F30" s="84"/>
      <c r="G30" s="84"/>
      <c r="H30" s="83"/>
    </row>
    <row r="31" spans="1:8" ht="17.25" customHeight="1">
      <c r="A31" s="226" t="s">
        <v>89</v>
      </c>
      <c r="B31" s="227"/>
      <c r="C31" s="78">
        <f aca="true" t="shared" si="1" ref="C31:C36">D31+E31</f>
        <v>12139</v>
      </c>
      <c r="D31" s="77">
        <v>11707</v>
      </c>
      <c r="E31" s="77">
        <v>432</v>
      </c>
      <c r="F31" s="48"/>
      <c r="G31" s="48"/>
      <c r="H31" s="7"/>
    </row>
    <row r="32" spans="1:8" ht="17.25" customHeight="1">
      <c r="A32" s="226" t="s">
        <v>75</v>
      </c>
      <c r="B32" s="227"/>
      <c r="C32" s="78">
        <f t="shared" si="1"/>
        <v>16789</v>
      </c>
      <c r="D32" s="77">
        <v>16265</v>
      </c>
      <c r="E32" s="77">
        <v>524</v>
      </c>
      <c r="F32" s="48"/>
      <c r="G32" s="48"/>
      <c r="H32" s="7"/>
    </row>
    <row r="33" spans="1:8" ht="17.25" customHeight="1">
      <c r="A33" s="226" t="s">
        <v>53</v>
      </c>
      <c r="B33" s="227"/>
      <c r="C33" s="78">
        <f t="shared" si="1"/>
        <v>11358</v>
      </c>
      <c r="D33" s="77">
        <v>11097</v>
      </c>
      <c r="E33" s="77">
        <v>261</v>
      </c>
      <c r="F33" s="48"/>
      <c r="G33" s="48"/>
      <c r="H33" s="7"/>
    </row>
    <row r="34" spans="1:8" ht="17.25" customHeight="1">
      <c r="A34" s="226" t="s">
        <v>52</v>
      </c>
      <c r="B34" s="227"/>
      <c r="C34" s="78">
        <f t="shared" si="1"/>
        <v>5782</v>
      </c>
      <c r="D34" s="77">
        <v>5663</v>
      </c>
      <c r="E34" s="77">
        <v>119</v>
      </c>
      <c r="F34" s="48"/>
      <c r="G34" s="48"/>
      <c r="H34" s="7"/>
    </row>
    <row r="35" spans="1:8" ht="17.25" customHeight="1">
      <c r="A35" s="226" t="s">
        <v>51</v>
      </c>
      <c r="B35" s="227"/>
      <c r="C35" s="78">
        <f t="shared" si="1"/>
        <v>5892</v>
      </c>
      <c r="D35" s="77">
        <v>5820</v>
      </c>
      <c r="E35" s="77">
        <v>72</v>
      </c>
      <c r="F35" s="48"/>
      <c r="G35" s="48"/>
      <c r="H35" s="7"/>
    </row>
    <row r="36" spans="1:8" ht="17.25" customHeight="1">
      <c r="A36" s="226" t="s">
        <v>50</v>
      </c>
      <c r="B36" s="227"/>
      <c r="C36" s="78">
        <f t="shared" si="1"/>
        <v>3411</v>
      </c>
      <c r="D36" s="77">
        <v>3376</v>
      </c>
      <c r="E36" s="77">
        <v>35</v>
      </c>
      <c r="F36" s="48"/>
      <c r="G36" s="48"/>
      <c r="H36" s="7"/>
    </row>
    <row r="37" spans="1:8" ht="17.25" customHeight="1">
      <c r="A37" s="226" t="s">
        <v>49</v>
      </c>
      <c r="B37" s="227"/>
      <c r="C37" s="78">
        <v>9507</v>
      </c>
      <c r="D37" s="77">
        <f>C37-E37</f>
        <v>9368</v>
      </c>
      <c r="E37" s="77">
        <v>139</v>
      </c>
      <c r="F37" s="48"/>
      <c r="G37" s="48"/>
      <c r="H37" s="7"/>
    </row>
    <row r="38" spans="1:8" ht="17.25" customHeight="1">
      <c r="A38" s="149" t="s">
        <v>48</v>
      </c>
      <c r="B38" s="150"/>
      <c r="C38" s="78">
        <v>45864</v>
      </c>
      <c r="D38" s="77">
        <f>C38-E38</f>
        <v>44560</v>
      </c>
      <c r="E38" s="77">
        <v>1304</v>
      </c>
      <c r="F38" s="48"/>
      <c r="G38" s="48"/>
      <c r="H38" s="7"/>
    </row>
    <row r="39" spans="1:8" ht="17.25" customHeight="1">
      <c r="A39" s="80" t="s">
        <v>47</v>
      </c>
      <c r="B39" s="79" t="s">
        <v>40</v>
      </c>
      <c r="C39" s="78">
        <f aca="true" t="shared" si="2" ref="C39:C52">D39+E39</f>
        <v>2042</v>
      </c>
      <c r="D39" s="77">
        <v>2011</v>
      </c>
      <c r="E39" s="77">
        <v>31</v>
      </c>
      <c r="F39" s="48"/>
      <c r="G39" s="48"/>
      <c r="H39" s="7"/>
    </row>
    <row r="40" spans="1:8" ht="17.25" customHeight="1">
      <c r="A40" s="81"/>
      <c r="B40" s="79" t="s">
        <v>39</v>
      </c>
      <c r="C40" s="78">
        <f t="shared" si="2"/>
        <v>10041</v>
      </c>
      <c r="D40" s="77">
        <v>9764</v>
      </c>
      <c r="E40" s="77">
        <v>277</v>
      </c>
      <c r="F40" s="48"/>
      <c r="G40" s="48"/>
      <c r="H40" s="7"/>
    </row>
    <row r="41" spans="1:8" ht="17.25" customHeight="1">
      <c r="A41" s="80" t="s">
        <v>46</v>
      </c>
      <c r="B41" s="79" t="s">
        <v>40</v>
      </c>
      <c r="C41" s="78">
        <f t="shared" si="2"/>
        <v>1214</v>
      </c>
      <c r="D41" s="77">
        <v>1191</v>
      </c>
      <c r="E41" s="77">
        <v>23</v>
      </c>
      <c r="F41" s="48"/>
      <c r="G41" s="48"/>
      <c r="H41" s="7"/>
    </row>
    <row r="42" spans="1:8" ht="17.25" customHeight="1">
      <c r="A42" s="81"/>
      <c r="B42" s="79" t="s">
        <v>39</v>
      </c>
      <c r="C42" s="78">
        <f t="shared" si="2"/>
        <v>5869</v>
      </c>
      <c r="D42" s="77">
        <v>5657</v>
      </c>
      <c r="E42" s="77">
        <v>212</v>
      </c>
      <c r="F42" s="48"/>
      <c r="G42" s="48"/>
      <c r="H42" s="7"/>
    </row>
    <row r="43" spans="1:8" ht="17.25" customHeight="1">
      <c r="A43" s="80" t="s">
        <v>45</v>
      </c>
      <c r="B43" s="79" t="s">
        <v>40</v>
      </c>
      <c r="C43" s="78">
        <f t="shared" si="2"/>
        <v>999</v>
      </c>
      <c r="D43" s="77">
        <v>982</v>
      </c>
      <c r="E43" s="77">
        <v>17</v>
      </c>
      <c r="F43" s="48"/>
      <c r="G43" s="48"/>
      <c r="H43" s="7"/>
    </row>
    <row r="44" spans="1:8" ht="17.25" customHeight="1">
      <c r="A44" s="81"/>
      <c r="B44" s="79" t="s">
        <v>39</v>
      </c>
      <c r="C44" s="78">
        <f t="shared" si="2"/>
        <v>6638</v>
      </c>
      <c r="D44" s="77">
        <v>6426</v>
      </c>
      <c r="E44" s="77">
        <v>212</v>
      </c>
      <c r="F44" s="48"/>
      <c r="G44" s="48"/>
      <c r="H44" s="7"/>
    </row>
    <row r="45" spans="1:8" ht="17.25" customHeight="1">
      <c r="A45" s="80" t="s">
        <v>44</v>
      </c>
      <c r="B45" s="79" t="s">
        <v>40</v>
      </c>
      <c r="C45" s="78">
        <f t="shared" si="2"/>
        <v>1492</v>
      </c>
      <c r="D45" s="77">
        <v>1468</v>
      </c>
      <c r="E45" s="77">
        <v>24</v>
      </c>
      <c r="F45" s="48"/>
      <c r="G45" s="48"/>
      <c r="H45" s="7"/>
    </row>
    <row r="46" spans="1:8" ht="17.25" customHeight="1">
      <c r="A46" s="81"/>
      <c r="B46" s="79" t="s">
        <v>39</v>
      </c>
      <c r="C46" s="78">
        <f t="shared" si="2"/>
        <v>7723</v>
      </c>
      <c r="D46" s="77">
        <v>7531</v>
      </c>
      <c r="E46" s="77">
        <v>192</v>
      </c>
      <c r="F46" s="48"/>
      <c r="G46" s="48"/>
      <c r="H46" s="7"/>
    </row>
    <row r="47" spans="1:8" ht="17.25" customHeight="1">
      <c r="A47" s="80" t="s">
        <v>43</v>
      </c>
      <c r="B47" s="79" t="s">
        <v>40</v>
      </c>
      <c r="C47" s="78">
        <f t="shared" si="2"/>
        <v>744</v>
      </c>
      <c r="D47" s="77">
        <v>738</v>
      </c>
      <c r="E47" s="77">
        <v>6</v>
      </c>
      <c r="F47" s="48"/>
      <c r="G47" s="48"/>
      <c r="H47" s="7"/>
    </row>
    <row r="48" spans="1:8" ht="17.25" customHeight="1">
      <c r="A48" s="81"/>
      <c r="B48" s="79" t="s">
        <v>39</v>
      </c>
      <c r="C48" s="78">
        <f t="shared" si="2"/>
        <v>3932</v>
      </c>
      <c r="D48" s="77">
        <v>3826</v>
      </c>
      <c r="E48" s="77">
        <v>106</v>
      </c>
      <c r="F48" s="48"/>
      <c r="G48" s="48"/>
      <c r="H48" s="7"/>
    </row>
    <row r="49" spans="1:8" ht="17.25" customHeight="1">
      <c r="A49" s="80" t="s">
        <v>42</v>
      </c>
      <c r="B49" s="79" t="s">
        <v>40</v>
      </c>
      <c r="C49" s="78">
        <f t="shared" si="2"/>
        <v>1413</v>
      </c>
      <c r="D49" s="77">
        <v>1398</v>
      </c>
      <c r="E49" s="77">
        <v>15</v>
      </c>
      <c r="F49" s="48"/>
      <c r="G49" s="48"/>
      <c r="H49" s="7"/>
    </row>
    <row r="50" spans="1:8" ht="17.25" customHeight="1">
      <c r="A50" s="81"/>
      <c r="B50" s="79" t="s">
        <v>39</v>
      </c>
      <c r="C50" s="78">
        <f t="shared" si="2"/>
        <v>6001</v>
      </c>
      <c r="D50" s="77">
        <v>5840</v>
      </c>
      <c r="E50" s="77">
        <v>161</v>
      </c>
      <c r="F50" s="48"/>
      <c r="G50" s="48"/>
      <c r="H50" s="7"/>
    </row>
    <row r="51" spans="1:8" ht="17.25" customHeight="1">
      <c r="A51" s="80" t="s">
        <v>41</v>
      </c>
      <c r="B51" s="79" t="s">
        <v>40</v>
      </c>
      <c r="C51" s="78">
        <f t="shared" si="2"/>
        <v>1603</v>
      </c>
      <c r="D51" s="77">
        <v>1580</v>
      </c>
      <c r="E51" s="77">
        <v>23</v>
      </c>
      <c r="F51" s="48"/>
      <c r="G51" s="48"/>
      <c r="H51" s="7"/>
    </row>
    <row r="52" spans="1:8" ht="17.25" customHeight="1" thickBot="1">
      <c r="A52" s="76"/>
      <c r="B52" s="75" t="s">
        <v>39</v>
      </c>
      <c r="C52" s="74">
        <f t="shared" si="2"/>
        <v>5660</v>
      </c>
      <c r="D52" s="73">
        <v>5516</v>
      </c>
      <c r="E52" s="73">
        <v>144</v>
      </c>
      <c r="F52" s="48"/>
      <c r="G52" s="48"/>
      <c r="H52" s="7"/>
    </row>
    <row r="53" ht="17.25" customHeight="1">
      <c r="C53" s="72"/>
    </row>
    <row r="54" spans="3:5" ht="17.25" customHeight="1">
      <c r="C54" s="72"/>
      <c r="D54" s="225" t="s">
        <v>74</v>
      </c>
      <c r="E54" s="225"/>
    </row>
  </sheetData>
  <sheetProtection/>
  <mergeCells count="24">
    <mergeCell ref="A33:B33"/>
    <mergeCell ref="A34:B34"/>
    <mergeCell ref="A31:B31"/>
    <mergeCell ref="D54:E54"/>
    <mergeCell ref="A35:B35"/>
    <mergeCell ref="A36:B36"/>
    <mergeCell ref="A37:B37"/>
    <mergeCell ref="A38:B38"/>
    <mergeCell ref="A8:B8"/>
    <mergeCell ref="A9:B9"/>
    <mergeCell ref="A10:B10"/>
    <mergeCell ref="A7:B7"/>
    <mergeCell ref="A30:B30"/>
    <mergeCell ref="A32:B32"/>
    <mergeCell ref="A1:D1"/>
    <mergeCell ref="A5:B5"/>
    <mergeCell ref="A6:B6"/>
    <mergeCell ref="A4:B4"/>
    <mergeCell ref="C28:C29"/>
    <mergeCell ref="D28:E28"/>
    <mergeCell ref="D26:E26"/>
    <mergeCell ref="C2:C3"/>
    <mergeCell ref="D2:E2"/>
    <mergeCell ref="A27:C27"/>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R65"/>
  <sheetViews>
    <sheetView zoomScaleSheetLayoutView="85" zoomScalePageLayoutView="0" workbookViewId="0" topLeftCell="A37">
      <selection activeCell="F78" sqref="F78"/>
    </sheetView>
  </sheetViews>
  <sheetFormatPr defaultColWidth="8.66015625" defaultRowHeight="18"/>
  <cols>
    <col min="1" max="1" width="20" style="2" customWidth="1"/>
    <col min="2" max="2" width="9" style="2" customWidth="1"/>
    <col min="3" max="5" width="22.33203125" style="2" customWidth="1"/>
    <col min="6" max="7" width="8.66015625" style="2" customWidth="1"/>
    <col min="8" max="16384" width="8.83203125" style="2" customWidth="1"/>
  </cols>
  <sheetData>
    <row r="1" spans="1:12" ht="22.5" customHeight="1" thickBot="1">
      <c r="A1" s="230" t="s">
        <v>92</v>
      </c>
      <c r="B1" s="230"/>
      <c r="C1" s="230"/>
      <c r="D1" s="230"/>
      <c r="E1" s="88" t="s">
        <v>86</v>
      </c>
      <c r="F1" s="48"/>
      <c r="G1" s="7"/>
      <c r="H1" s="39"/>
      <c r="I1" s="39"/>
      <c r="J1" s="39"/>
      <c r="K1" s="39"/>
      <c r="L1" s="39"/>
    </row>
    <row r="2" spans="1:12" ht="17.25" customHeight="1">
      <c r="A2" s="109"/>
      <c r="B2" s="108"/>
      <c r="C2" s="223" t="s">
        <v>0</v>
      </c>
      <c r="D2" s="175" t="s">
        <v>56</v>
      </c>
      <c r="E2" s="176"/>
      <c r="F2" s="48"/>
      <c r="G2" s="7"/>
      <c r="H2" s="39"/>
      <c r="I2" s="39"/>
      <c r="J2" s="39"/>
      <c r="K2" s="39"/>
      <c r="L2" s="39"/>
    </row>
    <row r="3" spans="1:12" ht="17.25" customHeight="1">
      <c r="A3" s="107"/>
      <c r="B3" s="106"/>
      <c r="C3" s="224"/>
      <c r="D3" s="87" t="s">
        <v>55</v>
      </c>
      <c r="E3" s="87" t="s">
        <v>54</v>
      </c>
      <c r="F3" s="48"/>
      <c r="G3" s="7"/>
      <c r="H3" s="39"/>
      <c r="I3" s="39"/>
      <c r="J3" s="39"/>
      <c r="K3" s="39"/>
      <c r="L3" s="39"/>
    </row>
    <row r="4" spans="1:12" s="50" customFormat="1" ht="17.25" customHeight="1">
      <c r="A4" s="221" t="s">
        <v>18</v>
      </c>
      <c r="B4" s="222"/>
      <c r="C4" s="86">
        <v>20802</v>
      </c>
      <c r="D4" s="85">
        <f>C4-E4</f>
        <v>18582</v>
      </c>
      <c r="E4" s="85">
        <v>2220</v>
      </c>
      <c r="F4" s="84"/>
      <c r="G4" s="83"/>
      <c r="H4" s="82"/>
      <c r="I4" s="82"/>
      <c r="J4" s="82"/>
      <c r="K4" s="82"/>
      <c r="L4" s="82"/>
    </row>
    <row r="5" spans="1:12" ht="6.75" customHeight="1">
      <c r="A5" s="105"/>
      <c r="B5" s="104"/>
      <c r="C5" s="78"/>
      <c r="D5" s="77"/>
      <c r="E5" s="77"/>
      <c r="F5" s="48"/>
      <c r="G5" s="7"/>
      <c r="H5" s="39"/>
      <c r="I5" s="39"/>
      <c r="J5" s="39"/>
      <c r="K5" s="39"/>
      <c r="L5" s="39"/>
    </row>
    <row r="6" spans="1:12" ht="17.25" customHeight="1">
      <c r="A6" s="226" t="s">
        <v>75</v>
      </c>
      <c r="B6" s="227"/>
      <c r="C6" s="78">
        <v>0</v>
      </c>
      <c r="D6" s="77">
        <v>0</v>
      </c>
      <c r="E6" s="77">
        <v>0</v>
      </c>
      <c r="F6" s="48"/>
      <c r="G6" s="7"/>
      <c r="H6" s="39"/>
      <c r="I6" s="39"/>
      <c r="J6" s="39"/>
      <c r="K6" s="39"/>
      <c r="L6" s="39"/>
    </row>
    <row r="7" spans="1:12" ht="17.25" customHeight="1">
      <c r="A7" s="226" t="s">
        <v>53</v>
      </c>
      <c r="B7" s="227"/>
      <c r="C7" s="78">
        <f>D7+E7</f>
        <v>7998</v>
      </c>
      <c r="D7" s="77">
        <v>7075</v>
      </c>
      <c r="E7" s="77">
        <v>923</v>
      </c>
      <c r="F7" s="48"/>
      <c r="G7" s="7"/>
      <c r="H7" s="39"/>
      <c r="I7" s="39"/>
      <c r="J7" s="39"/>
      <c r="K7" s="39"/>
      <c r="L7" s="39"/>
    </row>
    <row r="8" spans="1:12" ht="17.25" customHeight="1">
      <c r="A8" s="226" t="s">
        <v>52</v>
      </c>
      <c r="B8" s="227"/>
      <c r="C8" s="78">
        <f>D8+E8</f>
        <v>5308</v>
      </c>
      <c r="D8" s="77">
        <v>4764</v>
      </c>
      <c r="E8" s="77">
        <v>544</v>
      </c>
      <c r="F8" s="48"/>
      <c r="G8" s="7"/>
      <c r="H8" s="39"/>
      <c r="I8" s="39"/>
      <c r="J8" s="39"/>
      <c r="K8" s="39"/>
      <c r="L8" s="39"/>
    </row>
    <row r="9" spans="1:12" ht="17.25" customHeight="1">
      <c r="A9" s="226" t="s">
        <v>51</v>
      </c>
      <c r="B9" s="227"/>
      <c r="C9" s="78">
        <f>D9+E9</f>
        <v>5212</v>
      </c>
      <c r="D9" s="77">
        <v>4698</v>
      </c>
      <c r="E9" s="77">
        <v>514</v>
      </c>
      <c r="F9" s="48"/>
      <c r="G9" s="7"/>
      <c r="H9" s="39"/>
      <c r="I9" s="39"/>
      <c r="J9" s="39"/>
      <c r="K9" s="39"/>
      <c r="L9" s="39"/>
    </row>
    <row r="10" spans="1:12" ht="17.25" customHeight="1">
      <c r="A10" s="226" t="s">
        <v>50</v>
      </c>
      <c r="B10" s="227"/>
      <c r="C10" s="78">
        <f>D10+E10</f>
        <v>2284</v>
      </c>
      <c r="D10" s="77">
        <v>2045</v>
      </c>
      <c r="E10" s="77">
        <v>239</v>
      </c>
      <c r="F10" s="48"/>
      <c r="G10" s="7"/>
      <c r="H10" s="39"/>
      <c r="I10" s="39"/>
      <c r="J10" s="39"/>
      <c r="K10" s="39"/>
      <c r="L10" s="39"/>
    </row>
    <row r="11" spans="1:12" ht="17.25" customHeight="1">
      <c r="A11" s="226" t="s">
        <v>49</v>
      </c>
      <c r="B11" s="227"/>
      <c r="C11" s="78">
        <v>7732</v>
      </c>
      <c r="D11" s="77">
        <f>C11-E11</f>
        <v>7040</v>
      </c>
      <c r="E11" s="77">
        <v>692</v>
      </c>
      <c r="F11" s="48"/>
      <c r="G11" s="7"/>
      <c r="H11" s="39"/>
      <c r="I11" s="39"/>
      <c r="J11" s="39"/>
      <c r="K11" s="39"/>
      <c r="L11" s="39"/>
    </row>
    <row r="12" spans="1:12" ht="17.25" customHeight="1">
      <c r="A12" s="151" t="s">
        <v>48</v>
      </c>
      <c r="B12" s="152"/>
      <c r="C12" s="78">
        <v>13070</v>
      </c>
      <c r="D12" s="77">
        <f>C12-E12</f>
        <v>11542</v>
      </c>
      <c r="E12" s="77">
        <v>1528</v>
      </c>
      <c r="F12" s="48"/>
      <c r="G12" s="7"/>
      <c r="H12" s="39"/>
      <c r="I12" s="39"/>
      <c r="J12" s="39"/>
      <c r="K12" s="39"/>
      <c r="L12" s="39"/>
    </row>
    <row r="13" spans="1:12" ht="17.25" customHeight="1">
      <c r="A13" s="80" t="s">
        <v>47</v>
      </c>
      <c r="B13" s="79" t="s">
        <v>40</v>
      </c>
      <c r="C13" s="78">
        <f aca="true" t="shared" si="0" ref="C13:C26">D13+E13</f>
        <v>1424</v>
      </c>
      <c r="D13" s="77">
        <v>1277</v>
      </c>
      <c r="E13" s="77">
        <v>147</v>
      </c>
      <c r="F13" s="48"/>
      <c r="G13" s="7"/>
      <c r="H13" s="39"/>
      <c r="I13" s="39"/>
      <c r="J13" s="39"/>
      <c r="K13" s="39"/>
      <c r="L13" s="39"/>
    </row>
    <row r="14" spans="1:12" ht="17.25" customHeight="1">
      <c r="A14" s="81"/>
      <c r="B14" s="79" t="s">
        <v>39</v>
      </c>
      <c r="C14" s="78">
        <f t="shared" si="0"/>
        <v>3189</v>
      </c>
      <c r="D14" s="77">
        <v>2856</v>
      </c>
      <c r="E14" s="77">
        <v>333</v>
      </c>
      <c r="F14" s="48"/>
      <c r="G14" s="7"/>
      <c r="H14" s="39"/>
      <c r="I14" s="39"/>
      <c r="J14" s="39"/>
      <c r="K14" s="39"/>
      <c r="L14" s="39"/>
    </row>
    <row r="15" spans="1:12" ht="17.25" customHeight="1">
      <c r="A15" s="80" t="s">
        <v>46</v>
      </c>
      <c r="B15" s="79" t="s">
        <v>40</v>
      </c>
      <c r="C15" s="78">
        <f t="shared" si="0"/>
        <v>867</v>
      </c>
      <c r="D15" s="77">
        <v>778</v>
      </c>
      <c r="E15" s="77">
        <v>89</v>
      </c>
      <c r="F15" s="48"/>
      <c r="G15" s="7"/>
      <c r="H15" s="39"/>
      <c r="I15" s="39"/>
      <c r="J15" s="39"/>
      <c r="K15" s="39"/>
      <c r="L15" s="39"/>
    </row>
    <row r="16" spans="1:12" ht="17.25" customHeight="1">
      <c r="A16" s="81"/>
      <c r="B16" s="79" t="s">
        <v>39</v>
      </c>
      <c r="C16" s="78">
        <f t="shared" si="0"/>
        <v>1597</v>
      </c>
      <c r="D16" s="77">
        <v>1388</v>
      </c>
      <c r="E16" s="77">
        <v>209</v>
      </c>
      <c r="F16" s="48"/>
      <c r="G16" s="7"/>
      <c r="H16" s="39"/>
      <c r="I16" s="39"/>
      <c r="J16" s="39"/>
      <c r="K16" s="39"/>
      <c r="L16" s="39"/>
    </row>
    <row r="17" spans="1:12" ht="17.25" customHeight="1">
      <c r="A17" s="80" t="s">
        <v>45</v>
      </c>
      <c r="B17" s="79" t="s">
        <v>40</v>
      </c>
      <c r="C17" s="78">
        <f t="shared" si="0"/>
        <v>784</v>
      </c>
      <c r="D17" s="77">
        <v>719</v>
      </c>
      <c r="E17" s="77">
        <v>65</v>
      </c>
      <c r="F17" s="48"/>
      <c r="G17" s="7"/>
      <c r="H17" s="39"/>
      <c r="I17" s="39"/>
      <c r="J17" s="39"/>
      <c r="K17" s="39"/>
      <c r="L17" s="39"/>
    </row>
    <row r="18" spans="1:12" ht="17.25" customHeight="1">
      <c r="A18" s="81"/>
      <c r="B18" s="79" t="s">
        <v>39</v>
      </c>
      <c r="C18" s="78">
        <f t="shared" si="0"/>
        <v>1701</v>
      </c>
      <c r="D18" s="77">
        <v>1504</v>
      </c>
      <c r="E18" s="77">
        <v>197</v>
      </c>
      <c r="F18" s="48"/>
      <c r="G18" s="7"/>
      <c r="H18" s="39"/>
      <c r="I18" s="39"/>
      <c r="J18" s="39"/>
      <c r="K18" s="39"/>
      <c r="L18" s="39"/>
    </row>
    <row r="19" spans="1:12" ht="17.25" customHeight="1">
      <c r="A19" s="80" t="s">
        <v>44</v>
      </c>
      <c r="B19" s="79" t="s">
        <v>40</v>
      </c>
      <c r="C19" s="78">
        <f t="shared" si="0"/>
        <v>1168</v>
      </c>
      <c r="D19" s="77">
        <v>1082</v>
      </c>
      <c r="E19" s="77">
        <v>86</v>
      </c>
      <c r="F19" s="48"/>
      <c r="G19" s="7"/>
      <c r="H19" s="39"/>
      <c r="I19" s="39"/>
      <c r="J19" s="39"/>
      <c r="K19" s="39"/>
      <c r="L19" s="39"/>
    </row>
    <row r="20" spans="1:12" ht="17.25" customHeight="1">
      <c r="A20" s="81"/>
      <c r="B20" s="79" t="s">
        <v>39</v>
      </c>
      <c r="C20" s="78">
        <f t="shared" si="0"/>
        <v>2217</v>
      </c>
      <c r="D20" s="77">
        <v>1949</v>
      </c>
      <c r="E20" s="77">
        <v>268</v>
      </c>
      <c r="F20" s="48"/>
      <c r="G20" s="7"/>
      <c r="H20" s="39"/>
      <c r="I20" s="39"/>
      <c r="J20" s="39"/>
      <c r="K20" s="39"/>
      <c r="L20" s="39"/>
    </row>
    <row r="21" spans="1:12" ht="17.25" customHeight="1">
      <c r="A21" s="80" t="s">
        <v>43</v>
      </c>
      <c r="B21" s="79" t="s">
        <v>40</v>
      </c>
      <c r="C21" s="78">
        <f t="shared" si="0"/>
        <v>825</v>
      </c>
      <c r="D21" s="77">
        <v>764</v>
      </c>
      <c r="E21" s="77">
        <v>61</v>
      </c>
      <c r="F21" s="48"/>
      <c r="G21" s="7"/>
      <c r="H21" s="39"/>
      <c r="I21" s="39"/>
      <c r="J21" s="39"/>
      <c r="K21" s="39"/>
      <c r="L21" s="39"/>
    </row>
    <row r="22" spans="1:12" ht="17.25" customHeight="1">
      <c r="A22" s="81"/>
      <c r="B22" s="79" t="s">
        <v>39</v>
      </c>
      <c r="C22" s="78">
        <f t="shared" si="0"/>
        <v>1059</v>
      </c>
      <c r="D22" s="77">
        <v>937</v>
      </c>
      <c r="E22" s="77">
        <v>122</v>
      </c>
      <c r="F22" s="48"/>
      <c r="G22" s="7"/>
      <c r="H22" s="39"/>
      <c r="I22" s="39"/>
      <c r="J22" s="39"/>
      <c r="K22" s="39"/>
      <c r="L22" s="39"/>
    </row>
    <row r="23" spans="1:12" ht="17.25" customHeight="1">
      <c r="A23" s="80" t="s">
        <v>42</v>
      </c>
      <c r="B23" s="79" t="s">
        <v>40</v>
      </c>
      <c r="C23" s="78">
        <f t="shared" si="0"/>
        <v>1235</v>
      </c>
      <c r="D23" s="77">
        <v>1123</v>
      </c>
      <c r="E23" s="77">
        <v>112</v>
      </c>
      <c r="F23" s="48"/>
      <c r="G23" s="7"/>
      <c r="H23" s="39"/>
      <c r="I23" s="39"/>
      <c r="J23" s="39"/>
      <c r="K23" s="39"/>
      <c r="L23" s="39"/>
    </row>
    <row r="24" spans="1:12" ht="17.25" customHeight="1">
      <c r="A24" s="81"/>
      <c r="B24" s="79" t="s">
        <v>39</v>
      </c>
      <c r="C24" s="78">
        <f t="shared" si="0"/>
        <v>1705</v>
      </c>
      <c r="D24" s="77">
        <v>1510</v>
      </c>
      <c r="E24" s="77">
        <v>195</v>
      </c>
      <c r="F24" s="48"/>
      <c r="G24" s="7"/>
      <c r="H24" s="39"/>
      <c r="I24" s="39"/>
      <c r="J24" s="39"/>
      <c r="K24" s="39"/>
      <c r="L24" s="39"/>
    </row>
    <row r="25" spans="1:12" ht="17.25" customHeight="1">
      <c r="A25" s="80" t="s">
        <v>41</v>
      </c>
      <c r="B25" s="79" t="s">
        <v>40</v>
      </c>
      <c r="C25" s="78">
        <f t="shared" si="0"/>
        <v>1429</v>
      </c>
      <c r="D25" s="77">
        <v>1297</v>
      </c>
      <c r="E25" s="77">
        <v>132</v>
      </c>
      <c r="F25" s="48"/>
      <c r="G25" s="48"/>
      <c r="H25" s="39"/>
      <c r="I25" s="39"/>
      <c r="J25" s="39"/>
      <c r="K25" s="39"/>
      <c r="L25" s="39"/>
    </row>
    <row r="26" spans="1:12" ht="17.25" customHeight="1" thickBot="1">
      <c r="A26" s="76"/>
      <c r="B26" s="75" t="s">
        <v>39</v>
      </c>
      <c r="C26" s="78">
        <f t="shared" si="0"/>
        <v>1602</v>
      </c>
      <c r="D26" s="77">
        <v>1398</v>
      </c>
      <c r="E26" s="77">
        <v>204</v>
      </c>
      <c r="F26" s="48"/>
      <c r="G26" s="48"/>
      <c r="H26" s="39"/>
      <c r="I26" s="39"/>
      <c r="J26" s="39"/>
      <c r="K26" s="39"/>
      <c r="L26" s="39"/>
    </row>
    <row r="27" spans="1:12" ht="25.5" customHeight="1">
      <c r="A27" s="7"/>
      <c r="B27" s="91"/>
      <c r="C27" s="124"/>
      <c r="D27" s="234"/>
      <c r="E27" s="234"/>
      <c r="F27" s="48"/>
      <c r="G27" s="7"/>
      <c r="H27" s="39"/>
      <c r="I27" s="39"/>
      <c r="J27" s="39"/>
      <c r="K27" s="39"/>
      <c r="L27" s="39"/>
    </row>
    <row r="28" spans="1:18" ht="22.5" customHeight="1">
      <c r="A28" s="230" t="s">
        <v>91</v>
      </c>
      <c r="B28" s="230"/>
      <c r="C28" s="230"/>
      <c r="D28" s="230"/>
      <c r="E28" s="230"/>
      <c r="F28" s="230"/>
      <c r="G28" s="230"/>
      <c r="H28" s="230"/>
      <c r="I28" s="230"/>
      <c r="J28" s="230"/>
      <c r="K28" s="48"/>
      <c r="L28" s="48"/>
      <c r="M28" s="1"/>
      <c r="N28" s="1"/>
      <c r="O28" s="1"/>
      <c r="P28" s="1"/>
      <c r="Q28" s="1"/>
      <c r="R28" s="6"/>
    </row>
    <row r="29" spans="1:18" ht="17.25">
      <c r="A29" s="232" t="s">
        <v>83</v>
      </c>
      <c r="B29" s="232"/>
      <c r="C29" s="232"/>
      <c r="D29" s="232"/>
      <c r="E29" s="232"/>
      <c r="F29" s="232"/>
      <c r="G29" s="232"/>
      <c r="H29" s="232"/>
      <c r="I29" s="232"/>
      <c r="J29" s="48"/>
      <c r="K29" s="48"/>
      <c r="L29" s="48"/>
      <c r="M29" s="1"/>
      <c r="N29" s="1"/>
      <c r="O29" s="1"/>
      <c r="P29" s="1"/>
      <c r="Q29" s="1"/>
      <c r="R29" s="6"/>
    </row>
    <row r="30" spans="1:18" ht="17.25">
      <c r="A30" s="232" t="s">
        <v>82</v>
      </c>
      <c r="B30" s="232"/>
      <c r="C30" s="232"/>
      <c r="D30" s="232"/>
      <c r="E30" s="232"/>
      <c r="F30" s="232"/>
      <c r="G30" s="232"/>
      <c r="H30" s="232"/>
      <c r="I30" s="232"/>
      <c r="J30" s="232"/>
      <c r="K30" s="232"/>
      <c r="L30" s="232"/>
      <c r="M30" s="1"/>
      <c r="N30" s="1"/>
      <c r="O30" s="1"/>
      <c r="P30" s="1"/>
      <c r="Q30" s="1"/>
      <c r="R30" s="6"/>
    </row>
    <row r="31" spans="1:12" ht="17.25" customHeight="1" thickBot="1">
      <c r="A31" s="233" t="s">
        <v>81</v>
      </c>
      <c r="B31" s="233"/>
      <c r="C31" s="233"/>
      <c r="D31" s="231" t="s">
        <v>86</v>
      </c>
      <c r="E31" s="231"/>
      <c r="F31" s="39"/>
      <c r="G31" s="39"/>
      <c r="H31" s="39"/>
      <c r="I31" s="39"/>
      <c r="J31" s="39"/>
      <c r="K31" s="39"/>
      <c r="L31" s="39"/>
    </row>
    <row r="32" spans="1:12" s="126" customFormat="1" ht="18.75" customHeight="1">
      <c r="A32" s="54"/>
      <c r="B32" s="54"/>
      <c r="C32" s="223" t="s">
        <v>0</v>
      </c>
      <c r="D32" s="175" t="s">
        <v>56</v>
      </c>
      <c r="E32" s="176"/>
      <c r="F32" s="122"/>
      <c r="G32" s="122"/>
      <c r="H32" s="122"/>
      <c r="I32" s="122"/>
      <c r="J32" s="122"/>
      <c r="K32" s="122"/>
      <c r="L32" s="122"/>
    </row>
    <row r="33" spans="1:12" s="126" customFormat="1" ht="18.75" customHeight="1">
      <c r="A33" s="52"/>
      <c r="B33" s="52"/>
      <c r="C33" s="224"/>
      <c r="D33" s="123" t="s">
        <v>55</v>
      </c>
      <c r="E33" s="123" t="s">
        <v>54</v>
      </c>
      <c r="F33" s="122"/>
      <c r="G33" s="122"/>
      <c r="H33" s="122"/>
      <c r="I33" s="122"/>
      <c r="J33" s="122"/>
      <c r="K33" s="122"/>
      <c r="L33" s="122"/>
    </row>
    <row r="34" spans="1:12" s="50" customFormat="1" ht="18.75" customHeight="1">
      <c r="A34" s="228" t="s">
        <v>18</v>
      </c>
      <c r="B34" s="229"/>
      <c r="C34" s="121">
        <v>11070</v>
      </c>
      <c r="D34" s="114">
        <f aca="true" t="shared" si="1" ref="D34:D47">C34-E34</f>
        <v>10021</v>
      </c>
      <c r="E34" s="120">
        <v>1049</v>
      </c>
      <c r="F34" s="82"/>
      <c r="G34" s="82"/>
      <c r="H34" s="82"/>
      <c r="I34" s="82"/>
      <c r="J34" s="82"/>
      <c r="K34" s="82"/>
      <c r="L34" s="82"/>
    </row>
    <row r="35" spans="1:12" ht="3.75" customHeight="1">
      <c r="A35" s="105"/>
      <c r="B35" s="119"/>
      <c r="C35" s="118"/>
      <c r="D35" s="114">
        <f t="shared" si="1"/>
        <v>0</v>
      </c>
      <c r="E35" s="117"/>
      <c r="F35" s="39"/>
      <c r="G35" s="39"/>
      <c r="H35" s="39"/>
      <c r="I35" s="39"/>
      <c r="J35" s="39"/>
      <c r="K35" s="39"/>
      <c r="L35" s="39"/>
    </row>
    <row r="36" spans="1:12" ht="17.25" customHeight="1">
      <c r="A36" s="219" t="s">
        <v>80</v>
      </c>
      <c r="B36" s="220"/>
      <c r="C36" s="115">
        <v>643</v>
      </c>
      <c r="D36" s="114">
        <f t="shared" si="1"/>
        <v>619</v>
      </c>
      <c r="E36" s="114">
        <v>24</v>
      </c>
      <c r="F36" s="39"/>
      <c r="G36" s="39"/>
      <c r="H36" s="39"/>
      <c r="I36" s="39"/>
      <c r="J36" s="39"/>
      <c r="K36" s="39"/>
      <c r="L36" s="39"/>
    </row>
    <row r="37" spans="1:12" ht="17.25" customHeight="1">
      <c r="A37" s="219" t="s">
        <v>51</v>
      </c>
      <c r="B37" s="220"/>
      <c r="C37" s="115">
        <f>1538+2052</f>
        <v>3590</v>
      </c>
      <c r="D37" s="114">
        <f t="shared" si="1"/>
        <v>3339</v>
      </c>
      <c r="E37" s="114">
        <f>90+161</f>
        <v>251</v>
      </c>
      <c r="F37" s="39"/>
      <c r="G37" s="39"/>
      <c r="H37" s="39"/>
      <c r="I37" s="39"/>
      <c r="J37" s="39"/>
      <c r="K37" s="39"/>
      <c r="L37" s="39"/>
    </row>
    <row r="38" spans="1:12" ht="17.25" customHeight="1">
      <c r="A38" s="219" t="s">
        <v>79</v>
      </c>
      <c r="B38" s="220"/>
      <c r="C38" s="115">
        <f>2943+2068</f>
        <v>5011</v>
      </c>
      <c r="D38" s="114">
        <f t="shared" si="1"/>
        <v>4522</v>
      </c>
      <c r="E38" s="114">
        <f>268+221</f>
        <v>489</v>
      </c>
      <c r="F38" s="39"/>
      <c r="G38" s="39"/>
      <c r="H38" s="39"/>
      <c r="I38" s="39"/>
      <c r="J38" s="39"/>
      <c r="K38" s="39"/>
      <c r="L38" s="39"/>
    </row>
    <row r="39" spans="1:12" ht="17.25" customHeight="1">
      <c r="A39" s="219" t="s">
        <v>78</v>
      </c>
      <c r="B39" s="220"/>
      <c r="C39" s="115">
        <f>1830-4</f>
        <v>1826</v>
      </c>
      <c r="D39" s="114">
        <f t="shared" si="1"/>
        <v>1541</v>
      </c>
      <c r="E39" s="114">
        <v>285</v>
      </c>
      <c r="F39" s="39"/>
      <c r="G39" s="39"/>
      <c r="H39" s="39"/>
      <c r="I39" s="39"/>
      <c r="J39" s="39"/>
      <c r="K39" s="39"/>
      <c r="L39" s="39"/>
    </row>
    <row r="40" spans="1:12" ht="17.25" customHeight="1">
      <c r="A40" s="219" t="s">
        <v>48</v>
      </c>
      <c r="B40" s="220"/>
      <c r="C40" s="115">
        <v>11070</v>
      </c>
      <c r="D40" s="114">
        <f t="shared" si="1"/>
        <v>10021</v>
      </c>
      <c r="E40" s="114">
        <v>1049</v>
      </c>
      <c r="F40" s="39"/>
      <c r="G40" s="39"/>
      <c r="H40" s="39"/>
      <c r="I40" s="39"/>
      <c r="J40" s="39"/>
      <c r="K40" s="39"/>
      <c r="L40" s="39"/>
    </row>
    <row r="41" spans="1:12" ht="17.25" customHeight="1">
      <c r="A41" s="113" t="s">
        <v>47</v>
      </c>
      <c r="B41" s="116" t="s">
        <v>39</v>
      </c>
      <c r="C41" s="115">
        <f>2251-4</f>
        <v>2247</v>
      </c>
      <c r="D41" s="114">
        <f t="shared" si="1"/>
        <v>2146</v>
      </c>
      <c r="E41" s="114">
        <v>101</v>
      </c>
      <c r="F41" s="39"/>
      <c r="G41" s="39"/>
      <c r="H41" s="39"/>
      <c r="I41" s="39"/>
      <c r="J41" s="39"/>
      <c r="K41" s="39"/>
      <c r="L41" s="39"/>
    </row>
    <row r="42" spans="1:12" ht="17.25" customHeight="1">
      <c r="A42" s="113" t="s">
        <v>46</v>
      </c>
      <c r="B42" s="116" t="s">
        <v>39</v>
      </c>
      <c r="C42" s="115">
        <v>757</v>
      </c>
      <c r="D42" s="114">
        <f t="shared" si="1"/>
        <v>314</v>
      </c>
      <c r="E42" s="114">
        <v>443</v>
      </c>
      <c r="F42" s="39"/>
      <c r="G42" s="39"/>
      <c r="H42" s="39"/>
      <c r="I42" s="39"/>
      <c r="J42" s="39"/>
      <c r="K42" s="39"/>
      <c r="L42" s="39"/>
    </row>
    <row r="43" spans="1:12" ht="17.25" customHeight="1">
      <c r="A43" s="113" t="s">
        <v>45</v>
      </c>
      <c r="B43" s="116" t="s">
        <v>39</v>
      </c>
      <c r="C43" s="115">
        <v>1040</v>
      </c>
      <c r="D43" s="114">
        <f t="shared" si="1"/>
        <v>1020</v>
      </c>
      <c r="E43" s="114">
        <v>20</v>
      </c>
      <c r="F43" s="39"/>
      <c r="G43" s="39"/>
      <c r="H43" s="39"/>
      <c r="I43" s="39"/>
      <c r="J43" s="39"/>
      <c r="K43" s="39"/>
      <c r="L43" s="39"/>
    </row>
    <row r="44" spans="1:12" ht="17.25" customHeight="1">
      <c r="A44" s="113" t="s">
        <v>44</v>
      </c>
      <c r="B44" s="116" t="s">
        <v>39</v>
      </c>
      <c r="C44" s="115">
        <v>2376</v>
      </c>
      <c r="D44" s="114">
        <f t="shared" si="1"/>
        <v>2106</v>
      </c>
      <c r="E44" s="114">
        <v>270</v>
      </c>
      <c r="F44" s="39"/>
      <c r="G44" s="39"/>
      <c r="H44" s="39"/>
      <c r="I44" s="39"/>
      <c r="J44" s="39"/>
      <c r="K44" s="39"/>
      <c r="L44" s="39"/>
    </row>
    <row r="45" spans="1:12" ht="17.25" customHeight="1">
      <c r="A45" s="113" t="s">
        <v>43</v>
      </c>
      <c r="B45" s="116" t="s">
        <v>39</v>
      </c>
      <c r="C45" s="115">
        <v>1116</v>
      </c>
      <c r="D45" s="114">
        <f t="shared" si="1"/>
        <v>1051</v>
      </c>
      <c r="E45" s="114">
        <v>65</v>
      </c>
      <c r="F45" s="39"/>
      <c r="G45" s="39"/>
      <c r="H45" s="39"/>
      <c r="I45" s="39"/>
      <c r="J45" s="39"/>
      <c r="K45" s="39"/>
      <c r="L45" s="39"/>
    </row>
    <row r="46" spans="1:12" ht="17.25" customHeight="1">
      <c r="A46" s="113" t="s">
        <v>42</v>
      </c>
      <c r="B46" s="116" t="s">
        <v>39</v>
      </c>
      <c r="C46" s="115">
        <v>2079</v>
      </c>
      <c r="D46" s="114">
        <f t="shared" si="1"/>
        <v>2011</v>
      </c>
      <c r="E46" s="114">
        <v>68</v>
      </c>
      <c r="F46" s="39"/>
      <c r="G46" s="39"/>
      <c r="H46" s="39"/>
      <c r="I46" s="39"/>
      <c r="J46" s="39"/>
      <c r="K46" s="39"/>
      <c r="L46" s="39"/>
    </row>
    <row r="47" spans="1:12" ht="17.25" customHeight="1" thickBot="1">
      <c r="A47" s="113" t="s">
        <v>41</v>
      </c>
      <c r="B47" s="112" t="s">
        <v>39</v>
      </c>
      <c r="C47" s="111">
        <v>1455</v>
      </c>
      <c r="D47" s="110">
        <f t="shared" si="1"/>
        <v>1373</v>
      </c>
      <c r="E47" s="110">
        <v>82</v>
      </c>
      <c r="F47" s="39"/>
      <c r="G47" s="39"/>
      <c r="H47" s="39"/>
      <c r="I47" s="39"/>
      <c r="J47" s="39"/>
      <c r="K47" s="39"/>
      <c r="L47" s="39"/>
    </row>
    <row r="48" spans="1:12" ht="25.5" customHeight="1">
      <c r="A48" s="91"/>
      <c r="B48" s="39"/>
      <c r="C48" s="39"/>
      <c r="D48" s="39"/>
      <c r="E48" s="39"/>
      <c r="F48" s="39"/>
      <c r="G48" s="39"/>
      <c r="H48" s="39"/>
      <c r="I48" s="39"/>
      <c r="J48" s="39"/>
      <c r="K48" s="39"/>
      <c r="L48" s="39"/>
    </row>
    <row r="49" spans="1:12" ht="22.5" customHeight="1" thickBot="1">
      <c r="A49" s="230" t="s">
        <v>77</v>
      </c>
      <c r="B49" s="230"/>
      <c r="C49" s="230"/>
      <c r="D49" s="230"/>
      <c r="E49" s="88" t="s">
        <v>86</v>
      </c>
      <c r="F49" s="48"/>
      <c r="G49" s="7"/>
      <c r="H49" s="39"/>
      <c r="I49" s="39"/>
      <c r="J49" s="39"/>
      <c r="K49" s="39"/>
      <c r="L49" s="39"/>
    </row>
    <row r="50" spans="1:12" ht="17.25" customHeight="1">
      <c r="A50" s="109"/>
      <c r="B50" s="108"/>
      <c r="C50" s="223" t="s">
        <v>0</v>
      </c>
      <c r="D50" s="175" t="s">
        <v>56</v>
      </c>
      <c r="E50" s="176"/>
      <c r="F50" s="48"/>
      <c r="G50" s="7"/>
      <c r="H50" s="39"/>
      <c r="I50" s="39"/>
      <c r="J50" s="39"/>
      <c r="K50" s="39"/>
      <c r="L50" s="39"/>
    </row>
    <row r="51" spans="1:12" ht="17.25" customHeight="1">
      <c r="A51" s="107"/>
      <c r="B51" s="106"/>
      <c r="C51" s="224"/>
      <c r="D51" s="87" t="s">
        <v>55</v>
      </c>
      <c r="E51" s="87" t="s">
        <v>54</v>
      </c>
      <c r="F51" s="48"/>
      <c r="G51" s="7"/>
      <c r="H51" s="39"/>
      <c r="I51" s="39"/>
      <c r="J51" s="39"/>
      <c r="K51" s="39"/>
      <c r="L51" s="39"/>
    </row>
    <row r="52" spans="1:12" s="50" customFormat="1" ht="17.25" customHeight="1">
      <c r="A52" s="221" t="s">
        <v>18</v>
      </c>
      <c r="B52" s="222"/>
      <c r="C52" s="86">
        <f>14959+6</f>
        <v>14965</v>
      </c>
      <c r="D52" s="85">
        <f>C52-E52</f>
        <v>14192</v>
      </c>
      <c r="E52" s="85">
        <v>773</v>
      </c>
      <c r="F52" s="84"/>
      <c r="G52" s="83"/>
      <c r="H52" s="82"/>
      <c r="I52" s="82"/>
      <c r="J52" s="82"/>
      <c r="K52" s="82"/>
      <c r="L52" s="82"/>
    </row>
    <row r="53" spans="1:12" ht="6.75" customHeight="1">
      <c r="A53" s="105"/>
      <c r="B53" s="104"/>
      <c r="C53" s="78"/>
      <c r="D53" s="77"/>
      <c r="E53" s="77"/>
      <c r="F53" s="48"/>
      <c r="G53" s="7"/>
      <c r="H53" s="39"/>
      <c r="I53" s="39"/>
      <c r="J53" s="39"/>
      <c r="K53" s="39"/>
      <c r="L53" s="39"/>
    </row>
    <row r="54" spans="1:12" ht="17.25" customHeight="1">
      <c r="A54" s="226" t="s">
        <v>53</v>
      </c>
      <c r="B54" s="227"/>
      <c r="C54" s="78">
        <f>1285+999</f>
        <v>2284</v>
      </c>
      <c r="D54" s="77">
        <f>C54-E54</f>
        <v>2219</v>
      </c>
      <c r="E54" s="77">
        <f>35+30</f>
        <v>65</v>
      </c>
      <c r="F54" s="48"/>
      <c r="G54" s="7"/>
      <c r="H54" s="39"/>
      <c r="I54" s="39"/>
      <c r="J54" s="39"/>
      <c r="K54" s="39"/>
      <c r="L54" s="39"/>
    </row>
    <row r="55" spans="1:12" ht="17.25" customHeight="1">
      <c r="A55" s="226" t="s">
        <v>52</v>
      </c>
      <c r="B55" s="227"/>
      <c r="C55" s="78">
        <f>1014+1180</f>
        <v>2194</v>
      </c>
      <c r="D55" s="77">
        <f>C55-E55</f>
        <v>2119</v>
      </c>
      <c r="E55" s="77">
        <f>35+40</f>
        <v>75</v>
      </c>
      <c r="F55" s="48"/>
      <c r="G55" s="7"/>
      <c r="H55" s="39"/>
      <c r="I55" s="39"/>
      <c r="J55" s="39"/>
      <c r="K55" s="39"/>
      <c r="L55" s="39"/>
    </row>
    <row r="56" spans="1:12" ht="17.25" customHeight="1">
      <c r="A56" s="226" t="s">
        <v>51</v>
      </c>
      <c r="B56" s="227"/>
      <c r="C56" s="78">
        <f>2381+3726</f>
        <v>6107</v>
      </c>
      <c r="D56" s="77">
        <f>C56-E56</f>
        <v>5801</v>
      </c>
      <c r="E56" s="77">
        <f>107+199</f>
        <v>306</v>
      </c>
      <c r="F56" s="48"/>
      <c r="G56" s="7"/>
      <c r="H56" s="39"/>
      <c r="I56" s="39"/>
      <c r="J56" s="39"/>
      <c r="K56" s="39"/>
      <c r="L56" s="39"/>
    </row>
    <row r="57" spans="1:12" ht="17.25" customHeight="1">
      <c r="A57" s="226" t="s">
        <v>50</v>
      </c>
      <c r="B57" s="227"/>
      <c r="C57" s="78">
        <f>3139+863+372+6</f>
        <v>4380</v>
      </c>
      <c r="D57" s="77">
        <f>C57-E57</f>
        <v>4053</v>
      </c>
      <c r="E57" s="77">
        <f>200+86+41</f>
        <v>327</v>
      </c>
      <c r="F57" s="48"/>
      <c r="G57" s="7"/>
      <c r="H57" s="39"/>
      <c r="I57" s="39"/>
      <c r="J57" s="39"/>
      <c r="K57" s="39"/>
      <c r="L57" s="39"/>
    </row>
    <row r="58" spans="1:12" ht="17.25" customHeight="1">
      <c r="A58" s="226" t="s">
        <v>49</v>
      </c>
      <c r="B58" s="227"/>
      <c r="C58" s="78">
        <f>C52</f>
        <v>14965</v>
      </c>
      <c r="D58" s="57">
        <f>D52</f>
        <v>14192</v>
      </c>
      <c r="E58" s="57">
        <f>E52</f>
        <v>773</v>
      </c>
      <c r="F58" s="48"/>
      <c r="G58" s="7"/>
      <c r="H58" s="39"/>
      <c r="I58" s="39"/>
      <c r="J58" s="39"/>
      <c r="K58" s="39"/>
      <c r="L58" s="39"/>
    </row>
    <row r="59" spans="1:12" ht="17.25" customHeight="1">
      <c r="A59" s="80" t="s">
        <v>47</v>
      </c>
      <c r="B59" s="79" t="s">
        <v>40</v>
      </c>
      <c r="C59" s="78">
        <f aca="true" t="shared" si="2" ref="C59:C65">D59+E59</f>
        <v>2831</v>
      </c>
      <c r="D59" s="77">
        <v>2685</v>
      </c>
      <c r="E59" s="77">
        <v>146</v>
      </c>
      <c r="F59" s="48"/>
      <c r="G59" s="7"/>
      <c r="H59" s="39"/>
      <c r="I59" s="39"/>
      <c r="J59" s="39"/>
      <c r="K59" s="39"/>
      <c r="L59" s="39"/>
    </row>
    <row r="60" spans="1:12" ht="17.25" customHeight="1">
      <c r="A60" s="80" t="s">
        <v>46</v>
      </c>
      <c r="B60" s="79" t="s">
        <v>40</v>
      </c>
      <c r="C60" s="78">
        <f t="shared" si="2"/>
        <v>1915</v>
      </c>
      <c r="D60" s="77">
        <v>1816</v>
      </c>
      <c r="E60" s="77">
        <v>99</v>
      </c>
      <c r="F60" s="48"/>
      <c r="G60" s="7"/>
      <c r="H60" s="39"/>
      <c r="I60" s="39"/>
      <c r="J60" s="39"/>
      <c r="K60" s="39"/>
      <c r="L60" s="39"/>
    </row>
    <row r="61" spans="1:12" ht="17.25" customHeight="1">
      <c r="A61" s="80" t="s">
        <v>45</v>
      </c>
      <c r="B61" s="79" t="s">
        <v>40</v>
      </c>
      <c r="C61" s="78">
        <f t="shared" si="2"/>
        <v>1677</v>
      </c>
      <c r="D61" s="77">
        <v>1590</v>
      </c>
      <c r="E61" s="77">
        <v>87</v>
      </c>
      <c r="F61" s="48"/>
      <c r="G61" s="7"/>
      <c r="H61" s="39"/>
      <c r="I61" s="39"/>
      <c r="J61" s="39"/>
      <c r="K61" s="39"/>
      <c r="L61" s="39"/>
    </row>
    <row r="62" spans="1:12" ht="17.25" customHeight="1">
      <c r="A62" s="80" t="s">
        <v>44</v>
      </c>
      <c r="B62" s="79" t="s">
        <v>40</v>
      </c>
      <c r="C62" s="78">
        <f t="shared" si="2"/>
        <v>2390</v>
      </c>
      <c r="D62" s="77">
        <v>2267</v>
      </c>
      <c r="E62" s="77">
        <v>123</v>
      </c>
      <c r="F62" s="48"/>
      <c r="G62" s="7"/>
      <c r="H62" s="39"/>
      <c r="I62" s="39"/>
      <c r="J62" s="39"/>
      <c r="K62" s="39"/>
      <c r="L62" s="39"/>
    </row>
    <row r="63" spans="1:12" ht="17.25" customHeight="1">
      <c r="A63" s="80" t="s">
        <v>43</v>
      </c>
      <c r="B63" s="79" t="s">
        <v>40</v>
      </c>
      <c r="C63" s="78">
        <f t="shared" si="2"/>
        <v>1405</v>
      </c>
      <c r="D63" s="77">
        <v>1332</v>
      </c>
      <c r="E63" s="77">
        <v>73</v>
      </c>
      <c r="F63" s="48"/>
      <c r="G63" s="7"/>
      <c r="H63" s="39"/>
      <c r="I63" s="39"/>
      <c r="J63" s="39"/>
      <c r="K63" s="39"/>
      <c r="L63" s="39"/>
    </row>
    <row r="64" spans="1:12" ht="17.25" customHeight="1">
      <c r="A64" s="80" t="s">
        <v>42</v>
      </c>
      <c r="B64" s="79" t="s">
        <v>40</v>
      </c>
      <c r="C64" s="78">
        <f t="shared" si="2"/>
        <v>2012</v>
      </c>
      <c r="D64" s="77">
        <v>1908</v>
      </c>
      <c r="E64" s="77">
        <v>104</v>
      </c>
      <c r="F64" s="48"/>
      <c r="G64" s="7"/>
      <c r="H64" s="39"/>
      <c r="I64" s="39"/>
      <c r="J64" s="39"/>
      <c r="K64" s="39"/>
      <c r="L64" s="39"/>
    </row>
    <row r="65" spans="1:12" ht="17.25" customHeight="1" thickBot="1">
      <c r="A65" s="103" t="s">
        <v>41</v>
      </c>
      <c r="B65" s="75" t="s">
        <v>40</v>
      </c>
      <c r="C65" s="74">
        <f t="shared" si="2"/>
        <v>2735</v>
      </c>
      <c r="D65" s="73">
        <v>2594</v>
      </c>
      <c r="E65" s="73">
        <v>141</v>
      </c>
      <c r="F65" s="48"/>
      <c r="G65" s="48"/>
      <c r="H65" s="39"/>
      <c r="I65" s="39"/>
      <c r="J65" s="39"/>
      <c r="K65" s="39"/>
      <c r="L65" s="39"/>
    </row>
  </sheetData>
  <sheetProtection/>
  <mergeCells count="34">
    <mergeCell ref="A1:D1"/>
    <mergeCell ref="D27:E27"/>
    <mergeCell ref="C2:C3"/>
    <mergeCell ref="D2:E2"/>
    <mergeCell ref="A9:B9"/>
    <mergeCell ref="A11:B11"/>
    <mergeCell ref="A10:B10"/>
    <mergeCell ref="A4:B4"/>
    <mergeCell ref="A12:B12"/>
    <mergeCell ref="A8:B8"/>
    <mergeCell ref="A49:D49"/>
    <mergeCell ref="D31:E31"/>
    <mergeCell ref="A6:B6"/>
    <mergeCell ref="A7:B7"/>
    <mergeCell ref="A28:J28"/>
    <mergeCell ref="A29:I29"/>
    <mergeCell ref="A30:L30"/>
    <mergeCell ref="A31:C31"/>
    <mergeCell ref="D50:E50"/>
    <mergeCell ref="A52:B52"/>
    <mergeCell ref="C32:C33"/>
    <mergeCell ref="A34:B34"/>
    <mergeCell ref="A36:B36"/>
    <mergeCell ref="A37:B37"/>
    <mergeCell ref="A40:B40"/>
    <mergeCell ref="A39:B39"/>
    <mergeCell ref="A38:B38"/>
    <mergeCell ref="D32:E32"/>
    <mergeCell ref="A58:B58"/>
    <mergeCell ref="A54:B54"/>
    <mergeCell ref="A55:B55"/>
    <mergeCell ref="A56:B56"/>
    <mergeCell ref="A57:B57"/>
    <mergeCell ref="C50:C51"/>
  </mergeCells>
  <printOptions horizontalCentered="1"/>
  <pageMargins left="0.5905511811023623" right="0.5905511811023623" top="0.5905511811023623" bottom="0.7874015748031497" header="0.5118110236220472" footer="0.3937007874015748"/>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ransitionEvaluation="1"/>
  <dimension ref="A1:R53"/>
  <sheetViews>
    <sheetView showGridLines="0" view="pageBreakPreview" zoomScaleSheetLayoutView="100" zoomScalePageLayoutView="0" workbookViewId="0" topLeftCell="A1">
      <selection activeCell="G69" sqref="G69"/>
    </sheetView>
  </sheetViews>
  <sheetFormatPr defaultColWidth="8.66015625" defaultRowHeight="18"/>
  <cols>
    <col min="1" max="1" width="5.33203125" style="2" customWidth="1"/>
    <col min="2" max="2" width="5" style="2" customWidth="1"/>
    <col min="3" max="15" width="5.91015625" style="2" customWidth="1"/>
    <col min="16" max="16" width="5.5" style="2" customWidth="1"/>
    <col min="17" max="18" width="3.91015625" style="2" customWidth="1"/>
    <col min="19" max="16384" width="8.83203125" style="2" customWidth="1"/>
  </cols>
  <sheetData>
    <row r="1" spans="1:15" ht="22.5" customHeight="1" thickBot="1">
      <c r="A1" s="198" t="s">
        <v>98</v>
      </c>
      <c r="B1" s="198"/>
      <c r="C1" s="198"/>
      <c r="D1" s="198"/>
      <c r="E1" s="198"/>
      <c r="F1" s="198"/>
      <c r="G1" s="198"/>
      <c r="H1" s="1"/>
      <c r="I1" s="1"/>
      <c r="J1" s="1"/>
      <c r="K1" s="1"/>
      <c r="L1" s="262" t="s">
        <v>99</v>
      </c>
      <c r="M1" s="262"/>
      <c r="N1" s="262"/>
      <c r="O1" s="262"/>
    </row>
    <row r="2" spans="1:15" ht="18.75" customHeight="1">
      <c r="A2" s="297"/>
      <c r="B2" s="297"/>
      <c r="C2" s="297"/>
      <c r="D2" s="297"/>
      <c r="E2" s="298"/>
      <c r="F2" s="301" t="s">
        <v>0</v>
      </c>
      <c r="G2" s="298"/>
      <c r="H2" s="301" t="s">
        <v>1</v>
      </c>
      <c r="I2" s="297"/>
      <c r="J2" s="298"/>
      <c r="K2" s="303" t="s">
        <v>2</v>
      </c>
      <c r="L2" s="304"/>
      <c r="M2" s="304"/>
      <c r="N2" s="304"/>
      <c r="O2" s="304"/>
    </row>
    <row r="3" spans="1:15" ht="18.75" customHeight="1">
      <c r="A3" s="299"/>
      <c r="B3" s="299"/>
      <c r="C3" s="299"/>
      <c r="D3" s="299"/>
      <c r="E3" s="300"/>
      <c r="F3" s="302"/>
      <c r="G3" s="300"/>
      <c r="H3" s="302"/>
      <c r="I3" s="299"/>
      <c r="J3" s="300"/>
      <c r="K3" s="305" t="s">
        <v>3</v>
      </c>
      <c r="L3" s="306"/>
      <c r="M3" s="307" t="s">
        <v>100</v>
      </c>
      <c r="N3" s="308"/>
      <c r="O3" s="308"/>
    </row>
    <row r="4" spans="1:15" ht="18.75" customHeight="1">
      <c r="A4" s="292" t="s">
        <v>4</v>
      </c>
      <c r="B4" s="292"/>
      <c r="C4" s="292"/>
      <c r="D4" s="292"/>
      <c r="E4" s="293"/>
      <c r="F4" s="294">
        <v>36302</v>
      </c>
      <c r="G4" s="295"/>
      <c r="H4" s="295">
        <v>2065</v>
      </c>
      <c r="I4" s="295"/>
      <c r="J4" s="295"/>
      <c r="K4" s="295">
        <v>108</v>
      </c>
      <c r="L4" s="295"/>
      <c r="M4" s="296">
        <f aca="true" t="shared" si="0" ref="M4:M9">K4/F4*100</f>
        <v>0.29750426973720456</v>
      </c>
      <c r="N4" s="296"/>
      <c r="O4" s="296"/>
    </row>
    <row r="5" spans="1:15" ht="18.75" customHeight="1">
      <c r="A5" s="290" t="s">
        <v>5</v>
      </c>
      <c r="B5" s="290"/>
      <c r="C5" s="290"/>
      <c r="D5" s="290"/>
      <c r="E5" s="291"/>
      <c r="F5" s="285">
        <v>37714</v>
      </c>
      <c r="G5" s="254"/>
      <c r="H5" s="254">
        <v>3341</v>
      </c>
      <c r="I5" s="254"/>
      <c r="J5" s="254"/>
      <c r="K5" s="254">
        <v>150</v>
      </c>
      <c r="L5" s="254"/>
      <c r="M5" s="286">
        <f t="shared" si="0"/>
        <v>0.39773028583549874</v>
      </c>
      <c r="N5" s="286"/>
      <c r="O5" s="286"/>
    </row>
    <row r="6" spans="1:15" ht="18.75" customHeight="1">
      <c r="A6" s="290" t="s">
        <v>96</v>
      </c>
      <c r="B6" s="290"/>
      <c r="C6" s="290"/>
      <c r="D6" s="290"/>
      <c r="E6" s="291"/>
      <c r="F6" s="285">
        <v>55371</v>
      </c>
      <c r="G6" s="254"/>
      <c r="H6" s="254">
        <v>1443</v>
      </c>
      <c r="I6" s="254"/>
      <c r="J6" s="254"/>
      <c r="K6" s="254">
        <v>58</v>
      </c>
      <c r="L6" s="254"/>
      <c r="M6" s="286">
        <f t="shared" si="0"/>
        <v>0.10474797276552707</v>
      </c>
      <c r="N6" s="286"/>
      <c r="O6" s="286"/>
    </row>
    <row r="7" spans="1:15" ht="18.75" customHeight="1">
      <c r="A7" s="290" t="s">
        <v>6</v>
      </c>
      <c r="B7" s="290"/>
      <c r="C7" s="290"/>
      <c r="D7" s="290"/>
      <c r="E7" s="291"/>
      <c r="F7" s="285">
        <v>20802</v>
      </c>
      <c r="G7" s="254"/>
      <c r="H7" s="254">
        <v>2220</v>
      </c>
      <c r="I7" s="254"/>
      <c r="J7" s="254"/>
      <c r="K7" s="254">
        <v>90</v>
      </c>
      <c r="L7" s="254"/>
      <c r="M7" s="286">
        <f t="shared" si="0"/>
        <v>0.43265070666282085</v>
      </c>
      <c r="N7" s="286"/>
      <c r="O7" s="286"/>
    </row>
    <row r="8" spans="1:15" ht="18.75" customHeight="1">
      <c r="A8" s="3" t="s">
        <v>7</v>
      </c>
      <c r="B8" s="3"/>
      <c r="C8" s="3"/>
      <c r="D8" s="3"/>
      <c r="E8" s="4"/>
      <c r="F8" s="285">
        <v>14965</v>
      </c>
      <c r="G8" s="254"/>
      <c r="H8" s="5"/>
      <c r="I8" s="5"/>
      <c r="J8" s="5">
        <v>773</v>
      </c>
      <c r="K8" s="207">
        <v>6</v>
      </c>
      <c r="L8" s="207"/>
      <c r="M8" s="286">
        <f t="shared" si="0"/>
        <v>0.04009355162044771</v>
      </c>
      <c r="N8" s="286"/>
      <c r="O8" s="286"/>
    </row>
    <row r="9" spans="1:17" ht="18.75" customHeight="1" thickBot="1">
      <c r="A9" s="287" t="s">
        <v>97</v>
      </c>
      <c r="B9" s="287"/>
      <c r="C9" s="287"/>
      <c r="D9" s="287"/>
      <c r="E9" s="288"/>
      <c r="F9" s="252">
        <v>11070</v>
      </c>
      <c r="G9" s="250"/>
      <c r="H9" s="250">
        <v>1049</v>
      </c>
      <c r="I9" s="250"/>
      <c r="J9" s="250"/>
      <c r="K9" s="250">
        <v>67</v>
      </c>
      <c r="L9" s="250"/>
      <c r="M9" s="289">
        <f t="shared" si="0"/>
        <v>0.6052393857271906</v>
      </c>
      <c r="N9" s="289"/>
      <c r="O9" s="289"/>
      <c r="P9" s="6"/>
      <c r="Q9" s="6"/>
    </row>
    <row r="10" spans="1:18" ht="21" customHeight="1">
      <c r="A10" s="7"/>
      <c r="B10" s="7"/>
      <c r="C10" s="7"/>
      <c r="D10" s="7"/>
      <c r="E10" s="7"/>
      <c r="F10" s="7"/>
      <c r="G10" s="7"/>
      <c r="H10" s="7"/>
      <c r="I10" s="7"/>
      <c r="J10" s="7"/>
      <c r="K10" s="7"/>
      <c r="L10" s="7"/>
      <c r="M10" s="274" t="s">
        <v>8</v>
      </c>
      <c r="N10" s="275"/>
      <c r="O10" s="275"/>
      <c r="P10" s="7"/>
      <c r="Q10" s="7"/>
      <c r="R10" s="6"/>
    </row>
    <row r="11" spans="1:18" ht="24" customHeight="1" thickBot="1">
      <c r="A11" s="276" t="s">
        <v>9</v>
      </c>
      <c r="B11" s="277"/>
      <c r="C11" s="277"/>
      <c r="D11" s="277"/>
      <c r="E11" s="277"/>
      <c r="F11" s="277"/>
      <c r="G11" s="277"/>
      <c r="H11" s="8"/>
      <c r="I11" s="9"/>
      <c r="J11" s="9"/>
      <c r="K11" s="6"/>
      <c r="L11" s="6"/>
      <c r="M11" s="235" t="s">
        <v>93</v>
      </c>
      <c r="N11" s="235"/>
      <c r="O11" s="235"/>
      <c r="P11" s="235"/>
      <c r="Q11" s="6"/>
      <c r="R11" s="6"/>
    </row>
    <row r="12" spans="1:18" ht="17.25" customHeight="1">
      <c r="A12" s="278" t="s">
        <v>10</v>
      </c>
      <c r="B12" s="278"/>
      <c r="C12" s="278"/>
      <c r="D12" s="279"/>
      <c r="E12" s="278" t="s">
        <v>11</v>
      </c>
      <c r="F12" s="278"/>
      <c r="G12" s="278"/>
      <c r="H12" s="278"/>
      <c r="I12" s="278"/>
      <c r="J12" s="278"/>
      <c r="K12" s="278"/>
      <c r="L12" s="278"/>
      <c r="M12" s="278"/>
      <c r="N12" s="278"/>
      <c r="O12" s="278"/>
      <c r="P12" s="278"/>
      <c r="Q12" s="6"/>
      <c r="R12" s="6"/>
    </row>
    <row r="13" spans="1:16" s="10" customFormat="1" ht="13.5" customHeight="1">
      <c r="A13" s="280"/>
      <c r="B13" s="280"/>
      <c r="C13" s="280"/>
      <c r="D13" s="281"/>
      <c r="E13" s="282" t="s">
        <v>12</v>
      </c>
      <c r="F13" s="283"/>
      <c r="G13" s="283"/>
      <c r="H13" s="283" t="s">
        <v>13</v>
      </c>
      <c r="I13" s="283"/>
      <c r="J13" s="283"/>
      <c r="K13" s="283" t="s">
        <v>14</v>
      </c>
      <c r="L13" s="283"/>
      <c r="M13" s="283"/>
      <c r="N13" s="283" t="s">
        <v>15</v>
      </c>
      <c r="O13" s="283"/>
      <c r="P13" s="284"/>
    </row>
    <row r="14" spans="1:16" s="11" customFormat="1" ht="18.75" customHeight="1" thickBot="1">
      <c r="A14" s="270">
        <v>3639</v>
      </c>
      <c r="B14" s="270"/>
      <c r="C14" s="270"/>
      <c r="D14" s="270"/>
      <c r="E14" s="271">
        <v>205</v>
      </c>
      <c r="F14" s="271"/>
      <c r="G14" s="271"/>
      <c r="H14" s="271">
        <v>152</v>
      </c>
      <c r="I14" s="271"/>
      <c r="J14" s="271"/>
      <c r="K14" s="271">
        <v>3280</v>
      </c>
      <c r="L14" s="271"/>
      <c r="M14" s="271"/>
      <c r="N14" s="271">
        <v>2</v>
      </c>
      <c r="O14" s="271"/>
      <c r="P14" s="272"/>
    </row>
    <row r="15" spans="1:18" ht="21" customHeight="1">
      <c r="A15" s="6"/>
      <c r="B15" s="6"/>
      <c r="C15" s="6"/>
      <c r="D15" s="6"/>
      <c r="E15" s="6"/>
      <c r="F15" s="6"/>
      <c r="G15" s="6"/>
      <c r="H15" s="6"/>
      <c r="I15" s="6"/>
      <c r="J15" s="6"/>
      <c r="K15" s="6"/>
      <c r="L15" s="273" t="s">
        <v>16</v>
      </c>
      <c r="M15" s="273"/>
      <c r="N15" s="273"/>
      <c r="O15" s="273"/>
      <c r="P15" s="273"/>
      <c r="Q15" s="12"/>
      <c r="R15" s="6"/>
    </row>
    <row r="16" spans="1:18" ht="24" customHeight="1" thickBot="1">
      <c r="A16" s="198" t="s">
        <v>17</v>
      </c>
      <c r="B16" s="269"/>
      <c r="C16" s="269"/>
      <c r="D16" s="269"/>
      <c r="E16" s="269"/>
      <c r="F16" s="269"/>
      <c r="G16" s="269"/>
      <c r="H16" s="269"/>
      <c r="I16" s="269"/>
      <c r="J16" s="269"/>
      <c r="K16" s="6"/>
      <c r="L16" s="6"/>
      <c r="M16" s="262" t="s">
        <v>93</v>
      </c>
      <c r="N16" s="262"/>
      <c r="O16" s="262"/>
      <c r="P16" s="262"/>
      <c r="Q16" s="6"/>
      <c r="R16" s="6"/>
    </row>
    <row r="17" spans="1:18" ht="17.25" customHeight="1">
      <c r="A17" s="263" t="s">
        <v>18</v>
      </c>
      <c r="B17" s="264"/>
      <c r="C17" s="265" t="s">
        <v>19</v>
      </c>
      <c r="D17" s="264"/>
      <c r="E17" s="266" t="s">
        <v>20</v>
      </c>
      <c r="F17" s="267"/>
      <c r="G17" s="266" t="s">
        <v>21</v>
      </c>
      <c r="H17" s="267"/>
      <c r="I17" s="265" t="s">
        <v>22</v>
      </c>
      <c r="J17" s="264"/>
      <c r="K17" s="265" t="s">
        <v>23</v>
      </c>
      <c r="L17" s="264"/>
      <c r="M17" s="268" t="s">
        <v>95</v>
      </c>
      <c r="N17" s="267"/>
      <c r="O17" s="265" t="s">
        <v>24</v>
      </c>
      <c r="P17" s="263"/>
      <c r="Q17" s="6"/>
      <c r="R17" s="6"/>
    </row>
    <row r="18" spans="1:16" s="10" customFormat="1" ht="15" customHeight="1">
      <c r="A18" s="13" t="s">
        <v>25</v>
      </c>
      <c r="B18" s="14" t="s">
        <v>26</v>
      </c>
      <c r="C18" s="15" t="s">
        <v>25</v>
      </c>
      <c r="D18" s="16" t="s">
        <v>26</v>
      </c>
      <c r="E18" s="16" t="s">
        <v>25</v>
      </c>
      <c r="F18" s="16" t="s">
        <v>26</v>
      </c>
      <c r="G18" s="16" t="s">
        <v>25</v>
      </c>
      <c r="H18" s="16" t="s">
        <v>26</v>
      </c>
      <c r="I18" s="16" t="s">
        <v>25</v>
      </c>
      <c r="J18" s="16" t="s">
        <v>26</v>
      </c>
      <c r="K18" s="16" t="s">
        <v>25</v>
      </c>
      <c r="L18" s="16" t="s">
        <v>26</v>
      </c>
      <c r="M18" s="16" t="s">
        <v>25</v>
      </c>
      <c r="N18" s="16" t="s">
        <v>26</v>
      </c>
      <c r="O18" s="16" t="s">
        <v>25</v>
      </c>
      <c r="P18" s="16" t="s">
        <v>26</v>
      </c>
    </row>
    <row r="19" spans="1:16" s="11" customFormat="1" ht="18" customHeight="1" thickBot="1">
      <c r="A19" s="17">
        <f>+C19+E19+G19+I19+K19+M19+O19</f>
        <v>60</v>
      </c>
      <c r="B19" s="17">
        <f>+D19+F19+H19+J19+L19+N19+P19</f>
        <v>147</v>
      </c>
      <c r="C19" s="17">
        <v>37</v>
      </c>
      <c r="D19" s="17">
        <v>45</v>
      </c>
      <c r="E19" s="18">
        <v>0</v>
      </c>
      <c r="F19" s="18">
        <v>0</v>
      </c>
      <c r="G19" s="18">
        <v>5</v>
      </c>
      <c r="H19" s="18">
        <v>69</v>
      </c>
      <c r="I19" s="17">
        <v>3</v>
      </c>
      <c r="J19" s="17">
        <v>3</v>
      </c>
      <c r="K19" s="17">
        <v>6</v>
      </c>
      <c r="L19" s="17">
        <v>14</v>
      </c>
      <c r="M19" s="18">
        <v>2</v>
      </c>
      <c r="N19" s="18">
        <v>2</v>
      </c>
      <c r="O19" s="17">
        <v>7</v>
      </c>
      <c r="P19" s="17">
        <v>14</v>
      </c>
    </row>
    <row r="20" spans="1:18" ht="21" customHeight="1">
      <c r="A20" s="6"/>
      <c r="B20" s="6"/>
      <c r="C20" s="6"/>
      <c r="D20" s="6"/>
      <c r="E20" s="6"/>
      <c r="F20" s="6"/>
      <c r="G20" s="6"/>
      <c r="H20" s="6"/>
      <c r="I20" s="6"/>
      <c r="J20" s="6"/>
      <c r="K20" s="6"/>
      <c r="L20" s="256" t="s">
        <v>16</v>
      </c>
      <c r="M20" s="256"/>
      <c r="N20" s="256"/>
      <c r="O20" s="256"/>
      <c r="P20" s="256"/>
      <c r="Q20" s="12"/>
      <c r="R20" s="6"/>
    </row>
    <row r="21" spans="1:18" ht="18" customHeight="1" thickBot="1">
      <c r="A21" s="19" t="s">
        <v>27</v>
      </c>
      <c r="B21" s="19"/>
      <c r="C21" s="19"/>
      <c r="D21" s="19"/>
      <c r="E21" s="19"/>
      <c r="F21" s="19"/>
      <c r="G21" s="19"/>
      <c r="H21" s="19"/>
      <c r="I21" s="6"/>
      <c r="J21" s="6"/>
      <c r="K21" s="6"/>
      <c r="L21" s="6"/>
      <c r="M21" s="262" t="s">
        <v>93</v>
      </c>
      <c r="N21" s="262"/>
      <c r="O21" s="262"/>
      <c r="P21" s="262"/>
      <c r="Q21" s="6"/>
      <c r="R21" s="6"/>
    </row>
    <row r="22" spans="1:18" ht="17.25" customHeight="1">
      <c r="A22" s="263" t="s">
        <v>18</v>
      </c>
      <c r="B22" s="264"/>
      <c r="C22" s="265" t="s">
        <v>19</v>
      </c>
      <c r="D22" s="264"/>
      <c r="E22" s="266" t="s">
        <v>20</v>
      </c>
      <c r="F22" s="267"/>
      <c r="G22" s="266" t="s">
        <v>21</v>
      </c>
      <c r="H22" s="267"/>
      <c r="I22" s="265" t="s">
        <v>22</v>
      </c>
      <c r="J22" s="264"/>
      <c r="K22" s="265" t="s">
        <v>23</v>
      </c>
      <c r="L22" s="264"/>
      <c r="M22" s="268" t="s">
        <v>95</v>
      </c>
      <c r="N22" s="267"/>
      <c r="O22" s="265" t="s">
        <v>24</v>
      </c>
      <c r="P22" s="263"/>
      <c r="Q22" s="6"/>
      <c r="R22" s="6"/>
    </row>
    <row r="23" spans="1:16" s="10" customFormat="1" ht="15" customHeight="1">
      <c r="A23" s="13" t="s">
        <v>25</v>
      </c>
      <c r="B23" s="14" t="s">
        <v>26</v>
      </c>
      <c r="C23" s="16" t="s">
        <v>25</v>
      </c>
      <c r="D23" s="16" t="s">
        <v>26</v>
      </c>
      <c r="E23" s="16" t="s">
        <v>25</v>
      </c>
      <c r="F23" s="16" t="s">
        <v>26</v>
      </c>
      <c r="G23" s="16" t="s">
        <v>25</v>
      </c>
      <c r="H23" s="16" t="s">
        <v>26</v>
      </c>
      <c r="I23" s="16" t="s">
        <v>25</v>
      </c>
      <c r="J23" s="16" t="s">
        <v>26</v>
      </c>
      <c r="K23" s="16" t="s">
        <v>25</v>
      </c>
      <c r="L23" s="16" t="s">
        <v>26</v>
      </c>
      <c r="M23" s="16" t="s">
        <v>25</v>
      </c>
      <c r="N23" s="16" t="s">
        <v>26</v>
      </c>
      <c r="O23" s="16" t="s">
        <v>25</v>
      </c>
      <c r="P23" s="16" t="s">
        <v>26</v>
      </c>
    </row>
    <row r="24" spans="1:16" s="11" customFormat="1" ht="18" customHeight="1" thickBot="1">
      <c r="A24" s="17">
        <f>+C24+E24+G24+I24+K24+M24+O24</f>
        <v>127</v>
      </c>
      <c r="B24" s="17">
        <f>+D24+F24+H24+J24+L24+N24+P24</f>
        <v>300</v>
      </c>
      <c r="C24" s="17">
        <v>48</v>
      </c>
      <c r="D24" s="17">
        <v>110</v>
      </c>
      <c r="E24" s="18">
        <v>0</v>
      </c>
      <c r="F24" s="18">
        <v>0</v>
      </c>
      <c r="G24" s="17">
        <v>52</v>
      </c>
      <c r="H24" s="17">
        <v>123</v>
      </c>
      <c r="I24" s="17">
        <v>8</v>
      </c>
      <c r="J24" s="17">
        <v>29</v>
      </c>
      <c r="K24" s="17">
        <v>1</v>
      </c>
      <c r="L24" s="17">
        <v>1</v>
      </c>
      <c r="M24" s="17">
        <v>7</v>
      </c>
      <c r="N24" s="17">
        <v>17</v>
      </c>
      <c r="O24" s="17">
        <v>11</v>
      </c>
      <c r="P24" s="17">
        <v>20</v>
      </c>
    </row>
    <row r="25" spans="1:18" ht="21" customHeight="1">
      <c r="A25" s="20"/>
      <c r="B25" s="21" t="s">
        <v>28</v>
      </c>
      <c r="C25" s="20"/>
      <c r="E25" s="20"/>
      <c r="F25" s="20"/>
      <c r="G25" s="20"/>
      <c r="H25" s="20"/>
      <c r="I25" s="20"/>
      <c r="J25" s="20"/>
      <c r="K25" s="20"/>
      <c r="L25" s="256" t="s">
        <v>16</v>
      </c>
      <c r="M25" s="256"/>
      <c r="N25" s="256"/>
      <c r="O25" s="256"/>
      <c r="P25" s="256"/>
      <c r="Q25" s="22"/>
      <c r="R25" s="6"/>
    </row>
    <row r="26" ht="9" customHeight="1"/>
    <row r="27" spans="1:18" ht="22.5" customHeight="1" thickBot="1">
      <c r="A27" s="23" t="s">
        <v>29</v>
      </c>
      <c r="B27" s="23"/>
      <c r="C27" s="23"/>
      <c r="D27" s="23"/>
      <c r="E27" s="23"/>
      <c r="F27" s="24"/>
      <c r="G27" s="25"/>
      <c r="H27" s="26"/>
      <c r="I27" s="237" t="s">
        <v>93</v>
      </c>
      <c r="J27" s="237"/>
      <c r="K27" s="27"/>
      <c r="L27" s="27"/>
      <c r="M27" s="27"/>
      <c r="N27" s="24"/>
      <c r="O27" s="25"/>
      <c r="Q27" s="257"/>
      <c r="R27" s="258"/>
    </row>
    <row r="28" spans="1:14" ht="18.75" customHeight="1">
      <c r="A28" s="201" t="s">
        <v>30</v>
      </c>
      <c r="B28" s="201"/>
      <c r="C28" s="202"/>
      <c r="D28" s="188" t="s">
        <v>31</v>
      </c>
      <c r="E28" s="259"/>
      <c r="F28" s="259"/>
      <c r="G28" s="28"/>
      <c r="I28" s="260"/>
      <c r="J28" s="260"/>
      <c r="K28" s="260"/>
      <c r="L28" s="260"/>
      <c r="M28" s="261"/>
      <c r="N28" s="261"/>
    </row>
    <row r="29" spans="1:14" ht="18.75" customHeight="1" thickBot="1">
      <c r="A29" s="250">
        <v>3500</v>
      </c>
      <c r="B29" s="250"/>
      <c r="C29" s="251"/>
      <c r="D29" s="252">
        <v>62861</v>
      </c>
      <c r="E29" s="253"/>
      <c r="F29" s="253"/>
      <c r="G29" s="28"/>
      <c r="I29" s="254"/>
      <c r="J29" s="254"/>
      <c r="K29" s="254"/>
      <c r="L29" s="254"/>
      <c r="M29" s="255"/>
      <c r="N29" s="255"/>
    </row>
    <row r="30" spans="1:14" ht="21" customHeight="1">
      <c r="A30" s="29"/>
      <c r="B30" s="29"/>
      <c r="C30" s="235" t="s">
        <v>94</v>
      </c>
      <c r="D30" s="235"/>
      <c r="E30" s="235"/>
      <c r="F30" s="235"/>
      <c r="G30" s="28"/>
      <c r="I30" s="6"/>
      <c r="J30" s="6"/>
      <c r="K30" s="235"/>
      <c r="L30" s="235"/>
      <c r="M30" s="235"/>
      <c r="N30" s="235"/>
    </row>
    <row r="31" spans="1:2" ht="17.25">
      <c r="A31" s="6"/>
      <c r="B31" s="6"/>
    </row>
    <row r="32" spans="1:14" ht="23.25" customHeight="1">
      <c r="A32" s="236" t="s">
        <v>32</v>
      </c>
      <c r="B32" s="236"/>
      <c r="C32" s="236"/>
      <c r="D32" s="236"/>
      <c r="E32" s="236"/>
      <c r="F32" s="236"/>
      <c r="G32" s="236"/>
      <c r="H32" s="236"/>
      <c r="I32" s="236"/>
      <c r="J32" s="236"/>
      <c r="K32" s="236"/>
      <c r="L32" s="236"/>
      <c r="M32" s="237" t="s">
        <v>93</v>
      </c>
      <c r="N32" s="237"/>
    </row>
    <row r="33" spans="1:17" ht="24" customHeight="1" thickBot="1">
      <c r="A33" s="198" t="s">
        <v>101</v>
      </c>
      <c r="B33" s="198"/>
      <c r="C33" s="198"/>
      <c r="D33" s="198"/>
      <c r="E33" s="198"/>
      <c r="F33" s="235"/>
      <c r="G33" s="235"/>
      <c r="H33" s="6"/>
      <c r="I33" s="235"/>
      <c r="J33" s="235"/>
      <c r="O33" s="6"/>
      <c r="P33" s="30"/>
      <c r="Q33" s="6"/>
    </row>
    <row r="34" spans="1:17" ht="17.25" customHeight="1">
      <c r="A34" s="247" t="s">
        <v>33</v>
      </c>
      <c r="B34" s="248"/>
      <c r="C34" s="248"/>
      <c r="D34" s="248"/>
      <c r="E34" s="248"/>
      <c r="F34" s="249"/>
      <c r="G34" s="31"/>
      <c r="H34" s="32"/>
      <c r="I34" s="238"/>
      <c r="J34" s="238"/>
      <c r="K34" s="238"/>
      <c r="L34" s="6"/>
      <c r="M34" s="31"/>
      <c r="N34" s="32"/>
      <c r="O34" s="238"/>
      <c r="P34" s="238"/>
      <c r="Q34" s="238"/>
    </row>
    <row r="35" spans="1:17" ht="17.25" customHeight="1">
      <c r="A35" s="239" t="s">
        <v>34</v>
      </c>
      <c r="B35" s="240"/>
      <c r="C35" s="240"/>
      <c r="D35" s="240" t="s">
        <v>35</v>
      </c>
      <c r="E35" s="240"/>
      <c r="F35" s="241"/>
      <c r="G35" s="31"/>
      <c r="H35" s="33"/>
      <c r="I35" s="242"/>
      <c r="J35" s="242"/>
      <c r="K35" s="242"/>
      <c r="L35" s="6"/>
      <c r="M35" s="31"/>
      <c r="N35" s="33"/>
      <c r="O35" s="242"/>
      <c r="P35" s="242"/>
      <c r="Q35" s="242"/>
    </row>
    <row r="36" spans="1:17" ht="17.25" customHeight="1" thickBot="1">
      <c r="A36" s="243">
        <v>27941</v>
      </c>
      <c r="B36" s="244"/>
      <c r="C36" s="244"/>
      <c r="D36" s="244">
        <v>121966</v>
      </c>
      <c r="E36" s="244"/>
      <c r="F36" s="245"/>
      <c r="G36" s="34"/>
      <c r="H36" s="35"/>
      <c r="I36" s="246"/>
      <c r="J36" s="246"/>
      <c r="K36" s="246"/>
      <c r="L36" s="6"/>
      <c r="M36" s="34"/>
      <c r="N36" s="35"/>
      <c r="O36" s="246"/>
      <c r="P36" s="246"/>
      <c r="Q36" s="246"/>
    </row>
    <row r="37" spans="1:9" ht="21" customHeight="1">
      <c r="A37" s="6"/>
      <c r="B37" s="6"/>
      <c r="C37" s="235" t="s">
        <v>94</v>
      </c>
      <c r="D37" s="235"/>
      <c r="E37" s="235"/>
      <c r="F37" s="235"/>
      <c r="G37" s="24"/>
      <c r="H37" s="24"/>
      <c r="I37" s="24"/>
    </row>
    <row r="38" ht="10.5" customHeight="1"/>
    <row r="39" spans="1:9" ht="18.75">
      <c r="A39" s="236" t="s">
        <v>36</v>
      </c>
      <c r="B39" s="236"/>
      <c r="C39" s="236"/>
      <c r="D39" s="236"/>
      <c r="E39" s="236"/>
      <c r="H39" s="237" t="s">
        <v>93</v>
      </c>
      <c r="I39" s="237"/>
    </row>
    <row r="40" ht="18"/>
    <row r="41" ht="18"/>
    <row r="42" ht="18"/>
    <row r="43" ht="18"/>
    <row r="44" ht="18"/>
    <row r="45" ht="18"/>
    <row r="46" ht="18"/>
    <row r="47" ht="18"/>
    <row r="48" ht="18"/>
    <row r="49" ht="18"/>
    <row r="50" ht="18"/>
    <row r="51" ht="18"/>
    <row r="52" ht="18"/>
    <row r="53" spans="1:9" ht="18.75">
      <c r="A53" s="8" t="s">
        <v>37</v>
      </c>
      <c r="B53" s="8"/>
      <c r="C53" s="8"/>
      <c r="D53" s="8"/>
      <c r="E53" s="8"/>
      <c r="F53" s="133"/>
      <c r="G53" s="133"/>
      <c r="H53" s="237" t="s">
        <v>93</v>
      </c>
      <c r="I53" s="237"/>
    </row>
    <row r="55" ht="18"/>
    <row r="56" ht="18"/>
    <row r="57" ht="18"/>
    <row r="58" ht="18"/>
    <row r="59" ht="18"/>
    <row r="60" ht="18"/>
    <row r="61" ht="18"/>
    <row r="62" ht="18"/>
    <row r="63" ht="18"/>
    <row r="64" ht="18"/>
    <row r="65" ht="18"/>
  </sheetData>
  <sheetProtection/>
  <mergeCells count="104">
    <mergeCell ref="A1:G1"/>
    <mergeCell ref="L1:O1"/>
    <mergeCell ref="A2:E3"/>
    <mergeCell ref="F2:G3"/>
    <mergeCell ref="H2:J3"/>
    <mergeCell ref="K2:O2"/>
    <mergeCell ref="K3:L3"/>
    <mergeCell ref="M3:O3"/>
    <mergeCell ref="A4:E4"/>
    <mergeCell ref="F4:G4"/>
    <mergeCell ref="H4:J4"/>
    <mergeCell ref="K4:L4"/>
    <mergeCell ref="M4:O4"/>
    <mergeCell ref="A5:E5"/>
    <mergeCell ref="F5:G5"/>
    <mergeCell ref="H5:J5"/>
    <mergeCell ref="K5:L5"/>
    <mergeCell ref="M5:O5"/>
    <mergeCell ref="A6:E6"/>
    <mergeCell ref="F6:G6"/>
    <mergeCell ref="H6:J6"/>
    <mergeCell ref="K6:L6"/>
    <mergeCell ref="M6:O6"/>
    <mergeCell ref="A7:E7"/>
    <mergeCell ref="F7:G7"/>
    <mergeCell ref="H7:J7"/>
    <mergeCell ref="K7:L7"/>
    <mergeCell ref="M7:O7"/>
    <mergeCell ref="F8:G8"/>
    <mergeCell ref="K8:L8"/>
    <mergeCell ref="M8:O8"/>
    <mergeCell ref="A9:E9"/>
    <mergeCell ref="F9:G9"/>
    <mergeCell ref="H9:J9"/>
    <mergeCell ref="K9:L9"/>
    <mergeCell ref="M9:O9"/>
    <mergeCell ref="M10:O10"/>
    <mergeCell ref="A11:G11"/>
    <mergeCell ref="M11:P11"/>
    <mergeCell ref="A12:D13"/>
    <mergeCell ref="E12:P12"/>
    <mergeCell ref="E13:G13"/>
    <mergeCell ref="H13:J13"/>
    <mergeCell ref="K13:M13"/>
    <mergeCell ref="N13:P13"/>
    <mergeCell ref="A14:D14"/>
    <mergeCell ref="E14:G14"/>
    <mergeCell ref="H14:J14"/>
    <mergeCell ref="K14:M14"/>
    <mergeCell ref="N14:P14"/>
    <mergeCell ref="L15:P15"/>
    <mergeCell ref="A16:J16"/>
    <mergeCell ref="M16:P16"/>
    <mergeCell ref="A17:B17"/>
    <mergeCell ref="C17:D17"/>
    <mergeCell ref="E17:F17"/>
    <mergeCell ref="G17:H17"/>
    <mergeCell ref="I17:J17"/>
    <mergeCell ref="K17:L17"/>
    <mergeCell ref="M17:N17"/>
    <mergeCell ref="O17:P17"/>
    <mergeCell ref="L20:P20"/>
    <mergeCell ref="M21:P21"/>
    <mergeCell ref="A22:B22"/>
    <mergeCell ref="C22:D22"/>
    <mergeCell ref="E22:F22"/>
    <mergeCell ref="G22:H22"/>
    <mergeCell ref="I22:J22"/>
    <mergeCell ref="K22:L22"/>
    <mergeCell ref="M22:N22"/>
    <mergeCell ref="O22:P22"/>
    <mergeCell ref="L25:P25"/>
    <mergeCell ref="I27:J27"/>
    <mergeCell ref="Q27:R27"/>
    <mergeCell ref="A28:C28"/>
    <mergeCell ref="D28:F28"/>
    <mergeCell ref="I28:K28"/>
    <mergeCell ref="L28:N28"/>
    <mergeCell ref="A29:C29"/>
    <mergeCell ref="D29:F29"/>
    <mergeCell ref="I29:K29"/>
    <mergeCell ref="L29:N29"/>
    <mergeCell ref="C30:F30"/>
    <mergeCell ref="K30:N30"/>
    <mergeCell ref="A32:L32"/>
    <mergeCell ref="M32:N32"/>
    <mergeCell ref="A33:E33"/>
    <mergeCell ref="F33:G33"/>
    <mergeCell ref="I33:J33"/>
    <mergeCell ref="A34:F34"/>
    <mergeCell ref="I34:K34"/>
    <mergeCell ref="O34:Q34"/>
    <mergeCell ref="A35:C35"/>
    <mergeCell ref="D35:F35"/>
    <mergeCell ref="I35:K35"/>
    <mergeCell ref="O35:Q35"/>
    <mergeCell ref="A36:C36"/>
    <mergeCell ref="D36:F36"/>
    <mergeCell ref="I36:K36"/>
    <mergeCell ref="O36:Q36"/>
    <mergeCell ref="A39:E39"/>
    <mergeCell ref="H39:I39"/>
    <mergeCell ref="H53:I53"/>
    <mergeCell ref="C37:F37"/>
  </mergeCells>
  <printOptions horizontalCentered="1"/>
  <pageMargins left="0.3937007874015748" right="0.3937007874015748" top="0.5905511811023623" bottom="0.7874015748031497" header="0.5118110236220472" footer="0.3937007874015748"/>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2015-04-21T06:32:12Z</cp:lastPrinted>
  <dcterms:created xsi:type="dcterms:W3CDTF">2014-04-24T01:23:49Z</dcterms:created>
  <dcterms:modified xsi:type="dcterms:W3CDTF">2015-04-21T06:32:55Z</dcterms:modified>
  <cp:category/>
  <cp:version/>
  <cp:contentType/>
  <cp:contentStatus/>
</cp:coreProperties>
</file>