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620" windowHeight="7440" activeTab="1"/>
  </bookViews>
  <sheets>
    <sheet name="1" sheetId="1" r:id="rId1"/>
    <sheet name="２" sheetId="2" r:id="rId2"/>
  </sheets>
  <definedNames>
    <definedName name="_xlnm.Print_Area" localSheetId="0">'1'!$A$1:$J$81</definedName>
    <definedName name="_xlnm.Print_Area" localSheetId="1">'２'!$A$1:$P$57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<sst xmlns="http://schemas.openxmlformats.org/spreadsheetml/2006/main" count="194" uniqueCount="143">
  <si>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</si>
  <si>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</si>
  <si>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</si>
  <si>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</si>
  <si>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</si>
  <si>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</si>
  <si>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</si>
  <si>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</si>
  <si>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</si>
  <si>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</si>
  <si>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</si>
  <si>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</si>
  <si>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</si>
  <si>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人口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</si>
  <si>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</si>
  <si>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</si>
  <si>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</si>
  <si>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</si>
  <si>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</si>
  <si>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</si>
  <si>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</si>
  <si>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</si>
  <si>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</si>
  <si>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</si>
  <si>
    <t>平　　均</t>
  </si>
  <si>
    <t>第8回国勢調査</t>
  </si>
  <si>
    <t>１〕人口・面積、年次別</t>
  </si>
  <si>
    <t>推計人口</t>
  </si>
  <si>
    <t>18年</t>
  </si>
  <si>
    <t>人口性比</t>
  </si>
  <si>
    <t>男</t>
  </si>
  <si>
    <t>女</t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</si>
  <si>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</si>
  <si>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</si>
  <si>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</si>
  <si>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</si>
  <si>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</si>
  <si>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</si>
  <si>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</si>
  <si>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</si>
  <si>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</si>
  <si>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</si>
  <si>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</si>
  <si>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</si>
  <si>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</si>
  <si>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</si>
  <si>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</si>
  <si>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</si>
  <si>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</si>
  <si>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</si>
  <si>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</si>
  <si>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</si>
  <si>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</si>
  <si>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</si>
  <si>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</si>
  <si>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</si>
  <si>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</si>
  <si>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</si>
  <si>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</si>
  <si>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</si>
  <si>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</si>
  <si>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</si>
  <si>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</si>
  <si>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</si>
  <si>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</si>
  <si>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</si>
  <si>
    <t>×</t>
  </si>
  <si>
    <t>19年</t>
  </si>
  <si>
    <t>20年</t>
  </si>
  <si>
    <t>21年</t>
  </si>
  <si>
    <t>昨年同月に</t>
  </si>
  <si>
    <t>対する増減数</t>
  </si>
  <si>
    <t>明治22年</t>
  </si>
  <si>
    <t>大正10年</t>
  </si>
  <si>
    <t>10年</t>
  </si>
  <si>
    <t>第9回国勢調査</t>
  </si>
  <si>
    <t>22年</t>
  </si>
  <si>
    <t>摘　要</t>
  </si>
  <si>
    <t>(人／ｋ㎡)</t>
  </si>
  <si>
    <t>35年</t>
  </si>
  <si>
    <t>11年</t>
  </si>
  <si>
    <t>12年</t>
  </si>
  <si>
    <t>23年</t>
  </si>
  <si>
    <t>人　口</t>
  </si>
  <si>
    <t>（ｋ㎡）</t>
  </si>
  <si>
    <t>第4回国勢調査</t>
  </si>
  <si>
    <t>15年</t>
  </si>
  <si>
    <t>第5回国勢調査</t>
  </si>
  <si>
    <t>20年</t>
  </si>
  <si>
    <t>25年</t>
  </si>
  <si>
    <t>第7回国勢調査</t>
  </si>
  <si>
    <t>30年</t>
  </si>
  <si>
    <t>40年</t>
  </si>
  <si>
    <t>第10回国勢調査</t>
  </si>
  <si>
    <t>41年</t>
  </si>
  <si>
    <t>42年</t>
  </si>
  <si>
    <t>43年</t>
  </si>
  <si>
    <t>44年</t>
  </si>
  <si>
    <t>45年</t>
  </si>
  <si>
    <t>第11回国勢調査</t>
  </si>
  <si>
    <t>46年</t>
  </si>
  <si>
    <t>47年</t>
  </si>
  <si>
    <t>48年</t>
  </si>
  <si>
    <t>49年</t>
  </si>
  <si>
    <t>50年</t>
  </si>
  <si>
    <t>第12回国勢調査</t>
  </si>
  <si>
    <t>51年</t>
  </si>
  <si>
    <t>52年</t>
  </si>
  <si>
    <t>53年</t>
  </si>
  <si>
    <t>54年</t>
  </si>
  <si>
    <t>55年</t>
  </si>
  <si>
    <t>第13回国勢調査</t>
  </si>
  <si>
    <t>56年</t>
  </si>
  <si>
    <t>57年</t>
  </si>
  <si>
    <t>58年</t>
  </si>
  <si>
    <t>59年</t>
  </si>
  <si>
    <t>60年</t>
  </si>
  <si>
    <t>第14回国勢調査</t>
  </si>
  <si>
    <t>61年</t>
  </si>
  <si>
    <t>62年</t>
  </si>
  <si>
    <t>63年</t>
  </si>
  <si>
    <t>第15回国勢調査</t>
  </si>
  <si>
    <t>第16回国勢調査</t>
  </si>
  <si>
    <t>10年</t>
  </si>
  <si>
    <t>第17回国勢調査</t>
  </si>
  <si>
    <t>13年</t>
  </si>
  <si>
    <t>14年</t>
  </si>
  <si>
    <t>15年</t>
  </si>
  <si>
    <t>16年</t>
  </si>
  <si>
    <t>17年</t>
  </si>
  <si>
    <t xml:space="preserve">第18回国勢調査 </t>
  </si>
  <si>
    <t>γ707,358</t>
  </si>
  <si>
    <t>γ1,463,743</t>
  </si>
  <si>
    <t>γ692,648</t>
  </si>
  <si>
    <t>γ771,095</t>
  </si>
  <si>
    <t>γ12,905</t>
  </si>
  <si>
    <t xml:space="preserve">第19回国勢調査 </t>
  </si>
  <si>
    <t>(k㎡)</t>
  </si>
  <si>
    <t>２〕人口・面積、区別</t>
  </si>
  <si>
    <t>平成22年10月1日推計人口</t>
  </si>
  <si>
    <t>平均　　      　世帯人数</t>
  </si>
  <si>
    <t>(人/k㎡)</t>
  </si>
  <si>
    <t>平成22年9月30日現在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</si>
</sst>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\-#,##0.0"/>
    <numFmt numFmtId="178" formatCode="#,##0;&quot;△ &quot;#,##0"/>
    <numFmt numFmtId="179" formatCode="0.00_);[Red]\(0.00\)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9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FG平成角ｺﾞｼｯｸ体W7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39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/>
    </xf>
    <xf numFmtId="39" fontId="4" fillId="0" borderId="4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left" vertical="center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 horizontal="center" vertical="center" wrapText="1"/>
      <protection/>
    </xf>
    <xf numFmtId="37" fontId="4" fillId="0" borderId="7" xfId="0" applyNumberFormat="1" applyFont="1" applyBorder="1" applyAlignment="1" applyProtection="1">
      <alignment horizontal="center" vertical="center" wrapText="1"/>
      <protection/>
    </xf>
    <xf numFmtId="39" fontId="4" fillId="0" borderId="7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9" fontId="4" fillId="0" borderId="5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horizontal="right" vertical="center"/>
      <protection/>
    </xf>
    <xf numFmtId="39" fontId="4" fillId="0" borderId="8" xfId="0" applyNumberFormat="1" applyFont="1" applyBorder="1" applyAlignment="1" applyProtection="1">
      <alignment vertical="center"/>
      <protection/>
    </xf>
    <xf numFmtId="37" fontId="4" fillId="0" borderId="2" xfId="0" applyNumberFormat="1" applyFont="1" applyBorder="1" applyAlignment="1" applyProtection="1">
      <alignment vertical="center"/>
      <protection/>
    </xf>
    <xf numFmtId="39" fontId="4" fillId="0" borderId="6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9" fontId="4" fillId="0" borderId="6" xfId="0" applyNumberFormat="1" applyFont="1" applyBorder="1" applyAlignment="1" applyProtection="1">
      <alignment horizontal="right"/>
      <protection/>
    </xf>
    <xf numFmtId="178" fontId="4" fillId="0" borderId="0" xfId="16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9" fontId="4" fillId="0" borderId="6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39" fontId="4" fillId="0" borderId="0" xfId="0" applyNumberFormat="1" applyFont="1" applyBorder="1" applyAlignment="1" applyProtection="1">
      <alignment vertical="center"/>
      <protection/>
    </xf>
    <xf numFmtId="37" fontId="4" fillId="0" borderId="3" xfId="0" applyNumberFormat="1" applyFont="1" applyBorder="1" applyAlignment="1" applyProtection="1">
      <alignment vertical="center"/>
      <protection/>
    </xf>
    <xf numFmtId="37" fontId="4" fillId="0" borderId="6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0" xfId="20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177" fontId="3" fillId="0" borderId="0" xfId="20" applyNumberFormat="1" applyFont="1" applyBorder="1" applyProtection="1">
      <alignment/>
      <protection/>
    </xf>
    <xf numFmtId="0" fontId="3" fillId="0" borderId="9" xfId="20" applyFont="1" applyBorder="1">
      <alignment/>
      <protection/>
    </xf>
    <xf numFmtId="0" fontId="3" fillId="0" borderId="3" xfId="20" applyFont="1" applyBorder="1">
      <alignment/>
      <protection/>
    </xf>
    <xf numFmtId="0" fontId="9" fillId="0" borderId="6" xfId="20" applyFont="1" applyBorder="1" applyAlignment="1" applyProtection="1">
      <alignment horizontal="right"/>
      <protection/>
    </xf>
    <xf numFmtId="0" fontId="3" fillId="0" borderId="10" xfId="20" applyFont="1" applyBorder="1">
      <alignment/>
      <protection/>
    </xf>
    <xf numFmtId="0" fontId="10" fillId="0" borderId="4" xfId="20" applyFont="1" applyBorder="1" applyAlignment="1">
      <alignment horizontal="right" vertical="top"/>
      <protection/>
    </xf>
    <xf numFmtId="0" fontId="4" fillId="0" borderId="2" xfId="20" applyFont="1" applyBorder="1">
      <alignment/>
      <protection/>
    </xf>
    <xf numFmtId="0" fontId="4" fillId="0" borderId="5" xfId="20" applyFont="1" applyBorder="1">
      <alignment/>
      <protection/>
    </xf>
    <xf numFmtId="0" fontId="11" fillId="0" borderId="8" xfId="20" applyFont="1" applyBorder="1">
      <alignment/>
      <protection/>
    </xf>
    <xf numFmtId="0" fontId="4" fillId="0" borderId="8" xfId="20" applyFont="1" applyBorder="1">
      <alignment/>
      <protection/>
    </xf>
    <xf numFmtId="0" fontId="6" fillId="0" borderId="3" xfId="20" applyFont="1" applyBorder="1" applyAlignment="1" applyProtection="1">
      <alignment horizontal="center"/>
      <protection/>
    </xf>
    <xf numFmtId="37" fontId="6" fillId="0" borderId="0" xfId="20" applyNumberFormat="1" applyFont="1" applyBorder="1" applyProtection="1">
      <alignment/>
      <protection/>
    </xf>
    <xf numFmtId="0" fontId="4" fillId="0" borderId="3" xfId="20" applyFont="1" applyBorder="1" applyAlignment="1">
      <alignment horizontal="center"/>
      <protection/>
    </xf>
    <xf numFmtId="2" fontId="4" fillId="0" borderId="6" xfId="20" applyNumberFormat="1" applyFont="1" applyBorder="1" applyProtection="1">
      <alignment/>
      <protection/>
    </xf>
    <xf numFmtId="0" fontId="11" fillId="0" borderId="0" xfId="20" applyFont="1" applyBorder="1">
      <alignment/>
      <protection/>
    </xf>
    <xf numFmtId="37" fontId="4" fillId="0" borderId="0" xfId="20" applyNumberFormat="1" applyFont="1" applyBorder="1" applyProtection="1">
      <alignment/>
      <protection/>
    </xf>
    <xf numFmtId="177" fontId="4" fillId="0" borderId="0" xfId="20" applyNumberFormat="1" applyFont="1" applyBorder="1" applyProtection="1">
      <alignment/>
      <protection/>
    </xf>
    <xf numFmtId="0" fontId="4" fillId="0" borderId="3" xfId="20" applyFont="1" applyBorder="1" applyAlignment="1" applyProtection="1">
      <alignment horizontal="center"/>
      <protection/>
    </xf>
    <xf numFmtId="0" fontId="11" fillId="0" borderId="11" xfId="20" applyFont="1" applyBorder="1">
      <alignment/>
      <protection/>
    </xf>
    <xf numFmtId="0" fontId="11" fillId="0" borderId="12" xfId="20" applyFont="1" applyBorder="1">
      <alignment/>
      <protection/>
    </xf>
    <xf numFmtId="0" fontId="12" fillId="0" borderId="0" xfId="20" applyFont="1" applyBorder="1" applyAlignment="1" applyProtection="1">
      <alignment horizontal="left"/>
      <protection/>
    </xf>
    <xf numFmtId="0" fontId="1" fillId="0" borderId="13" xfId="20" applyBorder="1">
      <alignment/>
      <protection/>
    </xf>
    <xf numFmtId="0" fontId="1" fillId="0" borderId="9" xfId="20" applyBorder="1">
      <alignment/>
      <protection/>
    </xf>
    <xf numFmtId="0" fontId="11" fillId="0" borderId="0" xfId="20" applyFont="1" applyBorder="1" applyAlignment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39" fontId="6" fillId="0" borderId="6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 horizontal="left"/>
      <protection/>
    </xf>
    <xf numFmtId="0" fontId="0" fillId="0" borderId="13" xfId="0" applyBorder="1" applyAlignment="1">
      <alignment horizontal="right" vertical="center"/>
    </xf>
    <xf numFmtId="39" fontId="4" fillId="0" borderId="13" xfId="0" applyNumberFormat="1" applyFont="1" applyBorder="1" applyAlignment="1" applyProtection="1">
      <alignment wrapText="1"/>
      <protection/>
    </xf>
    <xf numFmtId="39" fontId="4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37" fontId="4" fillId="0" borderId="7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9" fontId="4" fillId="0" borderId="17" xfId="0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20" applyFont="1" applyBorder="1" applyAlignment="1" applyProtection="1">
      <alignment horizontal="right"/>
      <protection/>
    </xf>
    <xf numFmtId="0" fontId="5" fillId="0" borderId="0" xfId="20" applyFont="1" applyBorder="1" applyAlignment="1" applyProtection="1">
      <alignment horizontal="left"/>
      <protection/>
    </xf>
    <xf numFmtId="177" fontId="4" fillId="0" borderId="0" xfId="20" applyNumberFormat="1" applyFont="1" applyBorder="1" applyAlignment="1" applyProtection="1">
      <alignment horizontal="right"/>
      <protection/>
    </xf>
    <xf numFmtId="37" fontId="4" fillId="0" borderId="0" xfId="20" applyNumberFormat="1" applyFont="1" applyBorder="1" applyAlignment="1" applyProtection="1">
      <alignment horizontal="right"/>
      <protection/>
    </xf>
    <xf numFmtId="0" fontId="4" fillId="0" borderId="17" xfId="20" applyFont="1" applyBorder="1" applyAlignment="1" applyProtection="1">
      <alignment horizontal="center"/>
      <protection/>
    </xf>
    <xf numFmtId="0" fontId="4" fillId="0" borderId="9" xfId="20" applyFont="1" applyBorder="1" applyAlignment="1" applyProtection="1">
      <alignment horizontal="center"/>
      <protection/>
    </xf>
    <xf numFmtId="0" fontId="3" fillId="0" borderId="6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4" xfId="20" applyFont="1" applyBorder="1" applyAlignment="1" applyProtection="1">
      <alignment horizontal="center" vertical="center"/>
      <protection/>
    </xf>
    <xf numFmtId="0" fontId="3" fillId="0" borderId="10" xfId="20" applyFont="1" applyBorder="1" applyAlignment="1" applyProtection="1">
      <alignment horizontal="center" vertical="center"/>
      <protection/>
    </xf>
    <xf numFmtId="0" fontId="4" fillId="0" borderId="8" xfId="20" applyFont="1" applyBorder="1" applyAlignment="1">
      <alignment horizontal="center"/>
      <protection/>
    </xf>
    <xf numFmtId="37" fontId="6" fillId="0" borderId="0" xfId="20" applyNumberFormat="1" applyFont="1" applyBorder="1" applyAlignment="1" applyProtection="1">
      <alignment horizontal="right"/>
      <protection/>
    </xf>
    <xf numFmtId="0" fontId="4" fillId="0" borderId="0" xfId="20" applyFont="1" applyBorder="1" applyAlignment="1" applyProtection="1">
      <alignment horizontal="center"/>
      <protection/>
    </xf>
    <xf numFmtId="0" fontId="4" fillId="0" borderId="12" xfId="20" applyFont="1" applyBorder="1" applyAlignment="1" applyProtection="1">
      <alignment horizontal="center"/>
      <protection/>
    </xf>
    <xf numFmtId="0" fontId="4" fillId="0" borderId="11" xfId="20" applyFont="1" applyBorder="1" applyAlignment="1" applyProtection="1">
      <alignment horizontal="center"/>
      <protection/>
    </xf>
    <xf numFmtId="0" fontId="11" fillId="0" borderId="0" xfId="20" applyFont="1" applyAlignment="1">
      <alignment horizontal="center"/>
      <protection/>
    </xf>
    <xf numFmtId="37" fontId="4" fillId="0" borderId="6" xfId="20" applyNumberFormat="1" applyFont="1" applyBorder="1" applyAlignment="1" applyProtection="1">
      <alignment horizontal="right"/>
      <protection/>
    </xf>
    <xf numFmtId="0" fontId="11" fillId="0" borderId="0" xfId="20" applyFont="1" applyBorder="1" applyAlignment="1">
      <alignment horizontal="right"/>
      <protection/>
    </xf>
    <xf numFmtId="37" fontId="4" fillId="0" borderId="18" xfId="20" applyNumberFormat="1" applyFont="1" applyBorder="1" applyAlignment="1" applyProtection="1">
      <alignment horizontal="right"/>
      <protection/>
    </xf>
    <xf numFmtId="0" fontId="11" fillId="0" borderId="12" xfId="20" applyFont="1" applyBorder="1" applyAlignment="1">
      <alignment horizontal="right"/>
      <protection/>
    </xf>
    <xf numFmtId="0" fontId="3" fillId="0" borderId="6" xfId="20" applyFont="1" applyBorder="1" applyAlignment="1" applyProtection="1">
      <alignment horizontal="center"/>
      <protection/>
    </xf>
    <xf numFmtId="0" fontId="3" fillId="0" borderId="3" xfId="20" applyFont="1" applyBorder="1" applyAlignment="1" applyProtection="1">
      <alignment horizontal="center"/>
      <protection/>
    </xf>
    <xf numFmtId="0" fontId="3" fillId="0" borderId="4" xfId="20" applyFont="1" applyBorder="1" applyAlignment="1" applyProtection="1">
      <alignment horizontal="center"/>
      <protection/>
    </xf>
    <xf numFmtId="0" fontId="3" fillId="0" borderId="10" xfId="20" applyFont="1" applyBorder="1" applyAlignment="1" applyProtection="1">
      <alignment horizontal="center"/>
      <protection/>
    </xf>
    <xf numFmtId="179" fontId="6" fillId="0" borderId="6" xfId="20" applyNumberFormat="1" applyFont="1" applyBorder="1" applyAlignment="1" applyProtection="1">
      <alignment/>
      <protection/>
    </xf>
    <xf numFmtId="179" fontId="6" fillId="0" borderId="0" xfId="20" applyNumberFormat="1" applyFont="1" applyBorder="1" applyAlignment="1" applyProtection="1">
      <alignment/>
      <protection/>
    </xf>
    <xf numFmtId="2" fontId="4" fillId="0" borderId="6" xfId="20" applyNumberFormat="1" applyFont="1" applyBorder="1" applyAlignment="1" applyProtection="1">
      <alignment horizontal="right"/>
      <protection/>
    </xf>
    <xf numFmtId="0" fontId="11" fillId="0" borderId="6" xfId="20" applyFont="1" applyBorder="1" applyAlignment="1">
      <alignment horizontal="right"/>
      <protection/>
    </xf>
    <xf numFmtId="0" fontId="4" fillId="0" borderId="1" xfId="20" applyFont="1" applyBorder="1" applyAlignment="1" applyProtection="1">
      <alignment horizontal="center"/>
      <protection/>
    </xf>
    <xf numFmtId="0" fontId="11" fillId="0" borderId="18" xfId="20" applyFont="1" applyBorder="1" applyAlignment="1">
      <alignment horizontal="right"/>
      <protection/>
    </xf>
    <xf numFmtId="0" fontId="4" fillId="0" borderId="19" xfId="20" applyFont="1" applyBorder="1" applyAlignment="1" applyProtection="1">
      <alignment horizontal="center"/>
      <protection/>
    </xf>
    <xf numFmtId="37" fontId="4" fillId="0" borderId="12" xfId="20" applyNumberFormat="1" applyFont="1" applyBorder="1" applyAlignment="1" applyProtection="1">
      <alignment horizontal="right"/>
      <protection/>
    </xf>
    <xf numFmtId="0" fontId="4" fillId="0" borderId="17" xfId="20" applyFont="1" applyBorder="1" applyAlignment="1" applyProtection="1">
      <alignment horizontal="center" vertical="center"/>
      <protection/>
    </xf>
    <xf numFmtId="0" fontId="4" fillId="0" borderId="13" xfId="20" applyFont="1" applyBorder="1" applyAlignment="1" applyProtection="1">
      <alignment horizontal="center" vertical="center"/>
      <protection/>
    </xf>
    <xf numFmtId="0" fontId="4" fillId="0" borderId="9" xfId="20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0" fontId="4" fillId="0" borderId="3" xfId="20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0" fontId="4" fillId="0" borderId="10" xfId="20" applyFont="1" applyBorder="1" applyAlignment="1" applyProtection="1">
      <alignment horizontal="center" vertical="center"/>
      <protection/>
    </xf>
    <xf numFmtId="37" fontId="4" fillId="2" borderId="0" xfId="20" applyNumberFormat="1" applyFont="1" applyFill="1" applyBorder="1" applyAlignment="1" applyProtection="1">
      <alignment horizontal="right"/>
      <protection locked="0"/>
    </xf>
    <xf numFmtId="0" fontId="11" fillId="2" borderId="0" xfId="20" applyFont="1" applyFill="1" applyBorder="1" applyAlignment="1" applyProtection="1">
      <alignment horizontal="right"/>
      <protection locked="0"/>
    </xf>
    <xf numFmtId="37" fontId="6" fillId="0" borderId="8" xfId="20" applyNumberFormat="1" applyFont="1" applyBorder="1" applyAlignment="1" applyProtection="1">
      <alignment horizontal="right"/>
      <protection/>
    </xf>
    <xf numFmtId="177" fontId="4" fillId="0" borderId="1" xfId="20" applyNumberFormat="1" applyFont="1" applyBorder="1" applyAlignment="1" applyProtection="1">
      <alignment horizontal="center"/>
      <protection/>
    </xf>
    <xf numFmtId="177" fontId="4" fillId="0" borderId="4" xfId="20" applyNumberFormat="1" applyFont="1" applyBorder="1" applyAlignment="1" applyProtection="1">
      <alignment horizontal="center"/>
      <protection/>
    </xf>
    <xf numFmtId="177" fontId="6" fillId="0" borderId="8" xfId="20" applyNumberFormat="1" applyFont="1" applyBorder="1" applyAlignment="1" applyProtection="1">
      <alignment horizontal="right"/>
      <protection/>
    </xf>
    <xf numFmtId="177" fontId="4" fillId="0" borderId="12" xfId="20" applyNumberFormat="1" applyFont="1" applyBorder="1" applyAlignment="1" applyProtection="1">
      <alignment horizontal="right"/>
      <protection/>
    </xf>
    <xf numFmtId="0" fontId="11" fillId="0" borderId="12" xfId="20" applyFont="1" applyBorder="1" applyAlignment="1">
      <alignment horizontal="center"/>
      <protection/>
    </xf>
    <xf numFmtId="0" fontId="4" fillId="0" borderId="17" xfId="20" applyFont="1" applyBorder="1" applyAlignment="1" applyProtection="1">
      <alignment horizontal="center" vertical="center" wrapText="1"/>
      <protection/>
    </xf>
    <xf numFmtId="0" fontId="4" fillId="0" borderId="9" xfId="20" applyFont="1" applyBorder="1" applyAlignment="1" applyProtection="1">
      <alignment horizontal="center" vertical="center" wrapText="1"/>
      <protection/>
    </xf>
    <xf numFmtId="0" fontId="4" fillId="0" borderId="6" xfId="20" applyFont="1" applyBorder="1" applyAlignment="1" applyProtection="1">
      <alignment horizontal="center" vertical="center" wrapText="1"/>
      <protection/>
    </xf>
    <xf numFmtId="0" fontId="4" fillId="0" borderId="3" xfId="20" applyFont="1" applyBorder="1" applyAlignment="1" applyProtection="1">
      <alignment horizontal="center" vertical="center" wrapText="1"/>
      <protection/>
    </xf>
    <xf numFmtId="0" fontId="4" fillId="0" borderId="4" xfId="20" applyFont="1" applyBorder="1" applyAlignment="1" applyProtection="1">
      <alignment horizontal="center" vertical="center" wrapText="1"/>
      <protection/>
    </xf>
    <xf numFmtId="0" fontId="4" fillId="0" borderId="10" xfId="20" applyFont="1" applyBorder="1" applyAlignment="1" applyProtection="1">
      <alignment horizontal="center" vertical="center" wrapText="1"/>
      <protection/>
    </xf>
    <xf numFmtId="39" fontId="6" fillId="0" borderId="0" xfId="20" applyNumberFormat="1" applyFont="1" applyBorder="1" applyAlignment="1" applyProtection="1">
      <alignment horizontal="right"/>
      <protection/>
    </xf>
    <xf numFmtId="39" fontId="4" fillId="0" borderId="0" xfId="20" applyNumberFormat="1" applyFont="1" applyBorder="1" applyAlignment="1" applyProtection="1">
      <alignment horizontal="right"/>
      <protection/>
    </xf>
    <xf numFmtId="0" fontId="11" fillId="0" borderId="0" xfId="20" applyFont="1" applyBorder="1" applyAlignment="1">
      <alignment horizontal="center"/>
      <protection/>
    </xf>
    <xf numFmtId="0" fontId="4" fillId="0" borderId="5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11" fillId="0" borderId="8" xfId="20" applyFont="1" applyBorder="1" applyAlignment="1">
      <alignment horizontal="center"/>
      <protection/>
    </xf>
    <xf numFmtId="37" fontId="6" fillId="0" borderId="5" xfId="20" applyNumberFormat="1" applyFont="1" applyBorder="1" applyAlignment="1" applyProtection="1">
      <alignment horizontal="right"/>
      <protection/>
    </xf>
    <xf numFmtId="0" fontId="11" fillId="0" borderId="6" xfId="20" applyFont="1" applyBorder="1" applyAlignment="1">
      <alignment horizontal="center"/>
      <protection/>
    </xf>
    <xf numFmtId="177" fontId="4" fillId="0" borderId="19" xfId="20" applyNumberFormat="1" applyFont="1" applyBorder="1" applyAlignment="1" applyProtection="1">
      <alignment horizontal="center"/>
      <protection/>
    </xf>
    <xf numFmtId="177" fontId="4" fillId="0" borderId="14" xfId="20" applyNumberFormat="1" applyFont="1" applyBorder="1" applyAlignment="1" applyProtection="1">
      <alignment horizont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20" xfId="20" applyFont="1" applyBorder="1" applyAlignment="1">
      <alignment horizontal="left" vertical="center"/>
      <protection/>
    </xf>
    <xf numFmtId="0" fontId="4" fillId="0" borderId="13" xfId="20" applyFont="1" applyBorder="1" applyAlignment="1" applyProtection="1">
      <alignment horizontal="center"/>
      <protection/>
    </xf>
    <xf numFmtId="177" fontId="6" fillId="0" borderId="0" xfId="20" applyNumberFormat="1" applyFont="1" applyBorder="1" applyAlignment="1" applyProtection="1">
      <alignment horizontal="right"/>
      <protection/>
    </xf>
    <xf numFmtId="0" fontId="4" fillId="0" borderId="21" xfId="20" applyFont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8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 第１編2〕3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0"/>
  <sheetViews>
    <sheetView showGridLines="0" view="pageBreakPreview" zoomScale="115" zoomScaleNormal="75" zoomScaleSheetLayoutView="115" workbookViewId="0" topLeftCell="A1">
      <selection activeCell="D10" sqref="D10"/>
    </sheetView>
  </sheetViews>
  <sheetFormatPr defaultColWidth="8.83203125" defaultRowHeight="18"/>
  <cols>
    <col min="1" max="1" width="8.58203125" style="0" customWidth="1"/>
    <col min="2" max="3" width="9.41015625" style="0" customWidth="1"/>
    <col min="4" max="4" width="10.91015625" style="0" bestFit="1" customWidth="1"/>
    <col min="5" max="9" width="9.41015625" style="0" customWidth="1"/>
    <col min="10" max="10" width="17.5" style="0" customWidth="1"/>
    <col min="11" max="11" width="31.66015625" style="0" customWidth="1"/>
    <col min="12" max="12" width="8.66015625" style="0" customWidth="1"/>
  </cols>
  <sheetData>
    <row r="1" spans="1:11" ht="23.25" customHeight="1" thickBot="1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1"/>
    </row>
    <row r="2" spans="1:11" ht="17.25" customHeight="1">
      <c r="A2" s="80" t="s">
        <v>0</v>
      </c>
      <c r="B2" s="19" t="s">
        <v>11</v>
      </c>
      <c r="C2" s="82" t="s">
        <v>12</v>
      </c>
      <c r="D2" s="84" t="s">
        <v>83</v>
      </c>
      <c r="E2" s="85"/>
      <c r="F2" s="86"/>
      <c r="G2" s="17" t="s">
        <v>70</v>
      </c>
      <c r="H2" s="18" t="s">
        <v>24</v>
      </c>
      <c r="I2" s="20" t="s">
        <v>18</v>
      </c>
      <c r="J2" s="87" t="s">
        <v>77</v>
      </c>
      <c r="K2" s="1"/>
    </row>
    <row r="3" spans="1:11" ht="17.25">
      <c r="A3" s="81"/>
      <c r="B3" s="9" t="s">
        <v>84</v>
      </c>
      <c r="C3" s="83"/>
      <c r="D3" s="10" t="s">
        <v>14</v>
      </c>
      <c r="E3" s="11" t="s">
        <v>15</v>
      </c>
      <c r="F3" s="11" t="s">
        <v>16</v>
      </c>
      <c r="G3" s="5" t="s">
        <v>71</v>
      </c>
      <c r="H3" s="12" t="s">
        <v>23</v>
      </c>
      <c r="I3" s="13" t="s">
        <v>78</v>
      </c>
      <c r="J3" s="88"/>
      <c r="K3" s="1"/>
    </row>
    <row r="4" spans="1:11" ht="16.5" customHeight="1">
      <c r="A4" s="6" t="s">
        <v>72</v>
      </c>
      <c r="B4" s="23">
        <v>5.09</v>
      </c>
      <c r="C4" s="24">
        <v>9440</v>
      </c>
      <c r="D4" s="24">
        <f>SUM(E4:F4)</f>
        <v>50847</v>
      </c>
      <c r="E4" s="24">
        <v>26035</v>
      </c>
      <c r="F4" s="24">
        <v>24812</v>
      </c>
      <c r="G4" s="25" t="s">
        <v>17</v>
      </c>
      <c r="H4" s="26">
        <v>5.39</v>
      </c>
      <c r="I4" s="27">
        <v>9990</v>
      </c>
      <c r="J4" s="14" t="s">
        <v>19</v>
      </c>
      <c r="K4" s="1"/>
    </row>
    <row r="5" spans="1:11" ht="6" customHeight="1">
      <c r="A5" s="7"/>
      <c r="B5" s="36"/>
      <c r="C5" s="37"/>
      <c r="D5" s="37"/>
      <c r="E5" s="37"/>
      <c r="F5" s="37"/>
      <c r="G5" s="38"/>
      <c r="H5" s="39"/>
      <c r="I5" s="40"/>
      <c r="J5" s="41"/>
      <c r="K5" s="1"/>
    </row>
    <row r="6" spans="1:11" ht="16.5" customHeight="1">
      <c r="A6" s="7" t="s">
        <v>73</v>
      </c>
      <c r="B6" s="28">
        <v>15.93</v>
      </c>
      <c r="C6" s="21">
        <v>16977</v>
      </c>
      <c r="D6" s="21">
        <f>SUM(E6:F6)</f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20</v>
      </c>
      <c r="K6" s="1"/>
    </row>
    <row r="7" spans="1:11" ht="6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" customHeight="1">
      <c r="A8" s="7" t="s">
        <v>1</v>
      </c>
      <c r="B8" s="28">
        <v>26.08</v>
      </c>
      <c r="C8" s="21">
        <v>27917</v>
      </c>
      <c r="D8" s="21">
        <f aca="true" t="shared" si="0" ref="D8:D20">SUM(E8:F8)</f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20</v>
      </c>
      <c r="K8" s="1"/>
    </row>
    <row r="9" spans="1:11" ht="6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" customHeight="1">
      <c r="A10" s="7" t="s">
        <v>74</v>
      </c>
      <c r="B10" s="28">
        <v>90.05</v>
      </c>
      <c r="C10" s="21">
        <v>55184</v>
      </c>
      <c r="D10" s="21">
        <f t="shared" si="0"/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85</v>
      </c>
      <c r="K10" s="1"/>
    </row>
    <row r="11" spans="1:11" ht="6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" customHeight="1">
      <c r="A12" s="7" t="s">
        <v>86</v>
      </c>
      <c r="B12" s="28">
        <v>95.62</v>
      </c>
      <c r="C12" s="21">
        <v>60027</v>
      </c>
      <c r="D12" s="21">
        <f t="shared" si="0"/>
        <v>306763</v>
      </c>
      <c r="E12" s="21">
        <v>149598</v>
      </c>
      <c r="F12" s="21">
        <v>157165</v>
      </c>
      <c r="G12" s="21">
        <v>15605</v>
      </c>
      <c r="H12" s="29">
        <v>5.11</v>
      </c>
      <c r="I12" s="30">
        <v>3208</v>
      </c>
      <c r="J12" s="15" t="s">
        <v>87</v>
      </c>
      <c r="K12" s="1"/>
    </row>
    <row r="13" spans="1:11" ht="6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" customHeight="1">
      <c r="A14" s="7" t="s">
        <v>88</v>
      </c>
      <c r="B14" s="28">
        <v>128.82</v>
      </c>
      <c r="C14" s="21">
        <v>66548</v>
      </c>
      <c r="D14" s="21">
        <f t="shared" si="0"/>
        <v>252282</v>
      </c>
      <c r="E14" s="21">
        <v>121392</v>
      </c>
      <c r="F14" s="21">
        <v>130890</v>
      </c>
      <c r="G14" s="32">
        <v>-54481</v>
      </c>
      <c r="H14" s="29">
        <v>3.79</v>
      </c>
      <c r="I14" s="30">
        <v>1958</v>
      </c>
      <c r="J14" s="15" t="s">
        <v>21</v>
      </c>
      <c r="K14" s="1"/>
    </row>
    <row r="15" spans="1:11" ht="6" customHeight="1">
      <c r="A15" s="7"/>
      <c r="B15" s="28"/>
      <c r="C15" s="21"/>
      <c r="D15" s="21"/>
      <c r="E15" s="21"/>
      <c r="F15" s="21"/>
      <c r="G15" s="32"/>
      <c r="H15" s="29"/>
      <c r="I15" s="30"/>
      <c r="J15" s="15"/>
      <c r="K15" s="1"/>
    </row>
    <row r="16" spans="1:11" ht="16.5" customHeight="1">
      <c r="A16" s="7" t="s">
        <v>89</v>
      </c>
      <c r="B16" s="28">
        <v>130.41</v>
      </c>
      <c r="C16" s="21">
        <v>87700</v>
      </c>
      <c r="D16" s="21">
        <f t="shared" si="0"/>
        <v>392649</v>
      </c>
      <c r="E16" s="21">
        <v>191838</v>
      </c>
      <c r="F16" s="21">
        <v>200811</v>
      </c>
      <c r="G16" s="21">
        <v>140367</v>
      </c>
      <c r="H16" s="29">
        <v>4.48</v>
      </c>
      <c r="I16" s="30">
        <v>3011</v>
      </c>
      <c r="J16" s="15" t="s">
        <v>90</v>
      </c>
      <c r="K16" s="1"/>
    </row>
    <row r="17" spans="1:11" ht="6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" customHeight="1">
      <c r="A18" s="7" t="s">
        <v>91</v>
      </c>
      <c r="B18" s="28">
        <v>180.41</v>
      </c>
      <c r="C18" s="21">
        <v>117583</v>
      </c>
      <c r="D18" s="21">
        <f t="shared" si="0"/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25</v>
      </c>
      <c r="K18" s="1"/>
    </row>
    <row r="19" spans="1:11" ht="6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" customHeight="1">
      <c r="A20" s="7" t="s">
        <v>79</v>
      </c>
      <c r="B20" s="28">
        <v>207.46</v>
      </c>
      <c r="C20" s="21">
        <v>158399</v>
      </c>
      <c r="D20" s="21">
        <f t="shared" si="0"/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75</v>
      </c>
      <c r="K20" s="1"/>
    </row>
    <row r="21" spans="1:11" ht="8.25" customHeight="1">
      <c r="A21" s="8"/>
      <c r="B21" s="28"/>
      <c r="C21" s="21"/>
      <c r="D21" s="21"/>
      <c r="E21" s="21"/>
      <c r="F21" s="21"/>
      <c r="G21" s="21"/>
      <c r="H21" s="29"/>
      <c r="I21" s="30"/>
      <c r="J21" s="16"/>
      <c r="K21" s="1"/>
    </row>
    <row r="22" spans="1:11" ht="16.5" customHeight="1">
      <c r="A22" s="7" t="s">
        <v>92</v>
      </c>
      <c r="B22" s="28">
        <v>241.54</v>
      </c>
      <c r="C22" s="21">
        <v>205673</v>
      </c>
      <c r="D22" s="21">
        <f>SUM(E22:F22)</f>
        <v>749808</v>
      </c>
      <c r="E22" s="21">
        <v>364835</v>
      </c>
      <c r="F22" s="21">
        <v>384973</v>
      </c>
      <c r="G22" s="21">
        <v>17747</v>
      </c>
      <c r="H22" s="29">
        <v>3.65</v>
      </c>
      <c r="I22" s="30">
        <v>3104</v>
      </c>
      <c r="J22" s="15" t="s">
        <v>93</v>
      </c>
      <c r="K22" s="1"/>
    </row>
    <row r="23" spans="1:11" ht="16.5" customHeight="1">
      <c r="A23" s="7" t="s">
        <v>94</v>
      </c>
      <c r="B23" s="28">
        <v>241.63</v>
      </c>
      <c r="C23" s="21">
        <v>220361</v>
      </c>
      <c r="D23" s="21">
        <f>SUM(E23:F23)</f>
        <v>768364</v>
      </c>
      <c r="E23" s="21">
        <v>374396</v>
      </c>
      <c r="F23" s="21">
        <v>393968</v>
      </c>
      <c r="G23" s="21">
        <v>18556</v>
      </c>
      <c r="H23" s="29">
        <v>3.49</v>
      </c>
      <c r="I23" s="30">
        <v>3180</v>
      </c>
      <c r="J23" s="15" t="s">
        <v>22</v>
      </c>
      <c r="K23" s="1"/>
    </row>
    <row r="24" spans="1:11" ht="16.5" customHeight="1">
      <c r="A24" s="7" t="s">
        <v>95</v>
      </c>
      <c r="B24" s="28">
        <v>241.71</v>
      </c>
      <c r="C24" s="21">
        <v>229055</v>
      </c>
      <c r="D24" s="21">
        <f>SUM(E24:F24)</f>
        <v>788909</v>
      </c>
      <c r="E24" s="21">
        <v>384914</v>
      </c>
      <c r="F24" s="21">
        <v>403995</v>
      </c>
      <c r="G24" s="21">
        <v>20545</v>
      </c>
      <c r="H24" s="29">
        <v>3.44</v>
      </c>
      <c r="I24" s="30">
        <v>3264</v>
      </c>
      <c r="J24" s="15" t="s">
        <v>22</v>
      </c>
      <c r="K24" s="1"/>
    </row>
    <row r="25" spans="1:11" ht="16.5" customHeight="1">
      <c r="A25" s="7" t="s">
        <v>96</v>
      </c>
      <c r="B25" s="28">
        <v>241.99</v>
      </c>
      <c r="C25" s="21">
        <v>239659</v>
      </c>
      <c r="D25" s="21">
        <f>SUM(E25:F25)</f>
        <v>811484</v>
      </c>
      <c r="E25" s="21">
        <v>396381</v>
      </c>
      <c r="F25" s="21">
        <v>415103</v>
      </c>
      <c r="G25" s="21">
        <v>22575</v>
      </c>
      <c r="H25" s="29">
        <v>3.39</v>
      </c>
      <c r="I25" s="30">
        <v>3353</v>
      </c>
      <c r="J25" s="15" t="s">
        <v>22</v>
      </c>
      <c r="K25" s="1"/>
    </row>
    <row r="26" spans="1:11" ht="16.5" customHeight="1">
      <c r="A26" s="7" t="s">
        <v>97</v>
      </c>
      <c r="B26" s="28">
        <v>242.18</v>
      </c>
      <c r="C26" s="21">
        <v>249828</v>
      </c>
      <c r="D26" s="21">
        <f>SUM(E26:F26)</f>
        <v>833348</v>
      </c>
      <c r="E26" s="21">
        <v>407309</v>
      </c>
      <c r="F26" s="21">
        <v>426039</v>
      </c>
      <c r="G26" s="21">
        <v>21864</v>
      </c>
      <c r="H26" s="29">
        <v>3.34</v>
      </c>
      <c r="I26" s="30">
        <v>3441</v>
      </c>
      <c r="J26" s="15" t="s">
        <v>22</v>
      </c>
      <c r="K26" s="1"/>
    </row>
    <row r="27" spans="1:11" ht="8.25" customHeight="1">
      <c r="A27" s="8"/>
      <c r="B27" s="28"/>
      <c r="C27" s="21"/>
      <c r="D27" s="21"/>
      <c r="E27" s="21"/>
      <c r="F27" s="21"/>
      <c r="G27" s="21"/>
      <c r="H27" s="29"/>
      <c r="I27" s="30"/>
      <c r="J27" s="16"/>
      <c r="K27" s="1"/>
    </row>
    <row r="28" spans="1:11" ht="16.5" customHeight="1">
      <c r="A28" s="7" t="s">
        <v>98</v>
      </c>
      <c r="B28" s="28">
        <v>242.61</v>
      </c>
      <c r="C28" s="21">
        <v>260376</v>
      </c>
      <c r="D28" s="21">
        <f>SUM(E28:F28)</f>
        <v>853270</v>
      </c>
      <c r="E28" s="21">
        <v>417877</v>
      </c>
      <c r="F28" s="21">
        <v>435393</v>
      </c>
      <c r="G28" s="21">
        <v>19922</v>
      </c>
      <c r="H28" s="29">
        <v>3.28</v>
      </c>
      <c r="I28" s="30">
        <v>3517</v>
      </c>
      <c r="J28" s="15" t="s">
        <v>99</v>
      </c>
      <c r="K28" s="1"/>
    </row>
    <row r="29" spans="1:11" ht="16.5" customHeight="1">
      <c r="A29" s="7" t="s">
        <v>100</v>
      </c>
      <c r="B29" s="28">
        <v>254.56</v>
      </c>
      <c r="C29" s="21">
        <v>277877</v>
      </c>
      <c r="D29" s="21">
        <f>SUM(E29:F29)</f>
        <v>884693</v>
      </c>
      <c r="E29" s="21">
        <v>433675</v>
      </c>
      <c r="F29" s="21">
        <v>451018</v>
      </c>
      <c r="G29" s="21">
        <v>31423</v>
      </c>
      <c r="H29" s="29">
        <v>3.18</v>
      </c>
      <c r="I29" s="30">
        <v>3475</v>
      </c>
      <c r="J29" s="15" t="s">
        <v>22</v>
      </c>
      <c r="K29" s="1"/>
    </row>
    <row r="30" spans="1:11" ht="16.5" customHeight="1">
      <c r="A30" s="7" t="s">
        <v>101</v>
      </c>
      <c r="B30" s="28">
        <v>255.88</v>
      </c>
      <c r="C30" s="21">
        <v>291310</v>
      </c>
      <c r="D30" s="21">
        <f>SUM(E30:F30)</f>
        <v>912059</v>
      </c>
      <c r="E30" s="21">
        <v>447975</v>
      </c>
      <c r="F30" s="21">
        <v>464084</v>
      </c>
      <c r="G30" s="21">
        <v>27366</v>
      </c>
      <c r="H30" s="29">
        <v>3.13</v>
      </c>
      <c r="I30" s="30">
        <v>3564</v>
      </c>
      <c r="J30" s="15" t="s">
        <v>22</v>
      </c>
      <c r="K30" s="1"/>
    </row>
    <row r="31" spans="1:11" ht="16.5" customHeight="1">
      <c r="A31" s="7" t="s">
        <v>102</v>
      </c>
      <c r="B31" s="28">
        <v>255.91</v>
      </c>
      <c r="C31" s="21">
        <v>301990</v>
      </c>
      <c r="D31" s="21">
        <f>SUM(E31:F31)</f>
        <v>940106</v>
      </c>
      <c r="E31" s="21">
        <v>462658</v>
      </c>
      <c r="F31" s="21">
        <v>477448</v>
      </c>
      <c r="G31" s="21">
        <v>28047</v>
      </c>
      <c r="H31" s="29">
        <v>3.11</v>
      </c>
      <c r="I31" s="30">
        <v>3674</v>
      </c>
      <c r="J31" s="15" t="s">
        <v>22</v>
      </c>
      <c r="K31" s="1"/>
    </row>
    <row r="32" spans="1:11" ht="16.5" customHeight="1">
      <c r="A32" s="7" t="s">
        <v>103</v>
      </c>
      <c r="B32" s="28">
        <v>257.5</v>
      </c>
      <c r="C32" s="21">
        <v>318310</v>
      </c>
      <c r="D32" s="21">
        <f>SUM(E32:F32)</f>
        <v>966364</v>
      </c>
      <c r="E32" s="21">
        <v>475693</v>
      </c>
      <c r="F32" s="21">
        <v>490671</v>
      </c>
      <c r="G32" s="21">
        <v>26258</v>
      </c>
      <c r="H32" s="29">
        <v>3.04</v>
      </c>
      <c r="I32" s="30">
        <v>3753</v>
      </c>
      <c r="J32" s="15" t="s">
        <v>22</v>
      </c>
      <c r="K32" s="1"/>
    </row>
    <row r="33" spans="1:11" ht="8.25" customHeight="1">
      <c r="A33" s="8"/>
      <c r="B33" s="28"/>
      <c r="C33" s="21"/>
      <c r="D33" s="21"/>
      <c r="E33" s="21"/>
      <c r="F33" s="21"/>
      <c r="G33" s="21"/>
      <c r="H33" s="29"/>
      <c r="I33" s="30"/>
      <c r="J33" s="16"/>
      <c r="K33" s="1"/>
    </row>
    <row r="34" spans="1:11" ht="16.5" customHeight="1">
      <c r="A34" s="7" t="s">
        <v>104</v>
      </c>
      <c r="B34" s="28">
        <v>334.78</v>
      </c>
      <c r="C34" s="21">
        <v>333928</v>
      </c>
      <c r="D34" s="21">
        <f>SUM(E34:F34)</f>
        <v>1002201</v>
      </c>
      <c r="E34" s="21">
        <v>493362</v>
      </c>
      <c r="F34" s="21">
        <v>508839</v>
      </c>
      <c r="G34" s="21">
        <v>35837</v>
      </c>
      <c r="H34" s="29">
        <v>3</v>
      </c>
      <c r="I34" s="30">
        <v>2994</v>
      </c>
      <c r="J34" s="15" t="s">
        <v>105</v>
      </c>
      <c r="K34" s="1"/>
    </row>
    <row r="35" spans="1:11" ht="16.5" customHeight="1">
      <c r="A35" s="7" t="s">
        <v>106</v>
      </c>
      <c r="B35" s="28">
        <v>335.23</v>
      </c>
      <c r="C35" s="21">
        <v>344049</v>
      </c>
      <c r="D35" s="21">
        <f>SUM(E35:F35)</f>
        <v>1020880</v>
      </c>
      <c r="E35" s="21">
        <v>502799</v>
      </c>
      <c r="F35" s="21">
        <v>518081</v>
      </c>
      <c r="G35" s="21">
        <v>18679</v>
      </c>
      <c r="H35" s="29">
        <v>2.97</v>
      </c>
      <c r="I35" s="30">
        <v>3045</v>
      </c>
      <c r="J35" s="15" t="s">
        <v>22</v>
      </c>
      <c r="K35" s="1"/>
    </row>
    <row r="36" spans="1:11" ht="16.5" customHeight="1">
      <c r="A36" s="7" t="s">
        <v>107</v>
      </c>
      <c r="B36" s="28">
        <v>335.49</v>
      </c>
      <c r="C36" s="21">
        <v>352359</v>
      </c>
      <c r="D36" s="21">
        <f>SUM(E36:F36)</f>
        <v>1039404</v>
      </c>
      <c r="E36" s="21">
        <v>511787</v>
      </c>
      <c r="F36" s="21">
        <v>527617</v>
      </c>
      <c r="G36" s="21">
        <v>18524</v>
      </c>
      <c r="H36" s="29">
        <v>2.95</v>
      </c>
      <c r="I36" s="30">
        <v>3098</v>
      </c>
      <c r="J36" s="15" t="s">
        <v>22</v>
      </c>
      <c r="K36" s="1"/>
    </row>
    <row r="37" spans="1:11" ht="16.5" customHeight="1">
      <c r="A37" s="7" t="s">
        <v>108</v>
      </c>
      <c r="B37" s="28">
        <v>335.53</v>
      </c>
      <c r="C37" s="21">
        <v>360326</v>
      </c>
      <c r="D37" s="21">
        <f>SUM(E37:F37)</f>
        <v>1055131</v>
      </c>
      <c r="E37" s="21">
        <v>519894</v>
      </c>
      <c r="F37" s="21">
        <v>535237</v>
      </c>
      <c r="G37" s="21">
        <v>15727</v>
      </c>
      <c r="H37" s="29">
        <v>2.93</v>
      </c>
      <c r="I37" s="30">
        <v>3145</v>
      </c>
      <c r="J37" s="15" t="s">
        <v>22</v>
      </c>
      <c r="K37" s="1"/>
    </row>
    <row r="38" spans="1:11" ht="16.5" customHeight="1">
      <c r="A38" s="7" t="s">
        <v>109</v>
      </c>
      <c r="B38" s="28">
        <v>335.58</v>
      </c>
      <c r="C38" s="21">
        <v>368662</v>
      </c>
      <c r="D38" s="21">
        <f>SUM(E38:F38)</f>
        <v>1070824</v>
      </c>
      <c r="E38" s="21">
        <v>527938</v>
      </c>
      <c r="F38" s="21">
        <v>542886</v>
      </c>
      <c r="G38" s="21">
        <v>15693</v>
      </c>
      <c r="H38" s="29">
        <v>2.9</v>
      </c>
      <c r="I38" s="30">
        <v>3191</v>
      </c>
      <c r="J38" s="15" t="s">
        <v>22</v>
      </c>
      <c r="K38" s="1"/>
    </row>
    <row r="39" spans="1:11" ht="8.25" customHeight="1">
      <c r="A39" s="8"/>
      <c r="B39" s="28"/>
      <c r="C39" s="21"/>
      <c r="D39" s="21"/>
      <c r="E39" s="21"/>
      <c r="F39" s="21"/>
      <c r="G39" s="21"/>
      <c r="H39" s="29"/>
      <c r="I39" s="30"/>
      <c r="J39" s="16"/>
      <c r="K39" s="1"/>
    </row>
    <row r="40" spans="1:11" ht="16.5" customHeight="1">
      <c r="A40" s="7" t="s">
        <v>110</v>
      </c>
      <c r="B40" s="28">
        <v>335.61</v>
      </c>
      <c r="C40" s="21">
        <v>397013</v>
      </c>
      <c r="D40" s="21">
        <f>SUM(E40:F40)</f>
        <v>1088588</v>
      </c>
      <c r="E40" s="21">
        <v>536765</v>
      </c>
      <c r="F40" s="21">
        <v>551823</v>
      </c>
      <c r="G40" s="21">
        <v>17764</v>
      </c>
      <c r="H40" s="29">
        <v>2.74</v>
      </c>
      <c r="I40" s="30">
        <v>3244</v>
      </c>
      <c r="J40" s="15" t="s">
        <v>111</v>
      </c>
      <c r="K40" s="1"/>
    </row>
    <row r="41" spans="1:11" ht="16.5" customHeight="1">
      <c r="A41" s="7" t="s">
        <v>112</v>
      </c>
      <c r="B41" s="28">
        <v>335.61</v>
      </c>
      <c r="C41" s="21">
        <v>404069</v>
      </c>
      <c r="D41" s="21">
        <f>SUM(E41:F41)</f>
        <v>1103158</v>
      </c>
      <c r="E41" s="21">
        <v>543204</v>
      </c>
      <c r="F41" s="21">
        <v>559954</v>
      </c>
      <c r="G41" s="21">
        <v>14570</v>
      </c>
      <c r="H41" s="29">
        <v>2.73</v>
      </c>
      <c r="I41" s="30">
        <v>3287</v>
      </c>
      <c r="J41" s="15" t="s">
        <v>22</v>
      </c>
      <c r="K41" s="1"/>
    </row>
    <row r="42" spans="1:11" ht="16.5" customHeight="1">
      <c r="A42" s="7" t="s">
        <v>113</v>
      </c>
      <c r="B42" s="28">
        <v>335.63</v>
      </c>
      <c r="C42" s="21">
        <v>412170</v>
      </c>
      <c r="D42" s="21">
        <f>SUM(E42:F42)</f>
        <v>1118834</v>
      </c>
      <c r="E42" s="21">
        <v>550376</v>
      </c>
      <c r="F42" s="21">
        <v>568458</v>
      </c>
      <c r="G42" s="21">
        <v>15676</v>
      </c>
      <c r="H42" s="29">
        <v>2.71</v>
      </c>
      <c r="I42" s="30">
        <v>3334</v>
      </c>
      <c r="J42" s="15" t="s">
        <v>22</v>
      </c>
      <c r="K42" s="1"/>
    </row>
    <row r="43" spans="1:11" ht="16.5" customHeight="1">
      <c r="A43" s="7" t="s">
        <v>114</v>
      </c>
      <c r="B43" s="28">
        <v>335.64</v>
      </c>
      <c r="C43" s="21">
        <v>420321</v>
      </c>
      <c r="D43" s="21">
        <f>SUM(E43:F43)</f>
        <v>1134506</v>
      </c>
      <c r="E43" s="21">
        <v>557611</v>
      </c>
      <c r="F43" s="21">
        <v>576895</v>
      </c>
      <c r="G43" s="21">
        <v>15672</v>
      </c>
      <c r="H43" s="29">
        <v>2.7</v>
      </c>
      <c r="I43" s="30">
        <v>3380</v>
      </c>
      <c r="J43" s="15" t="s">
        <v>22</v>
      </c>
      <c r="K43" s="1"/>
    </row>
    <row r="44" spans="1:11" ht="16.5" customHeight="1">
      <c r="A44" s="7" t="s">
        <v>115</v>
      </c>
      <c r="B44" s="28">
        <v>335.91</v>
      </c>
      <c r="C44" s="21">
        <v>427010</v>
      </c>
      <c r="D44" s="21">
        <f>SUM(E44:F44)</f>
        <v>1148176</v>
      </c>
      <c r="E44" s="21">
        <v>563024</v>
      </c>
      <c r="F44" s="21">
        <v>585152</v>
      </c>
      <c r="G44" s="21">
        <v>13670</v>
      </c>
      <c r="H44" s="29">
        <v>2.69</v>
      </c>
      <c r="I44" s="30">
        <v>3418</v>
      </c>
      <c r="J44" s="15" t="s">
        <v>22</v>
      </c>
      <c r="K44" s="1"/>
    </row>
    <row r="45" spans="1:11" ht="8.25" customHeight="1">
      <c r="A45" s="8"/>
      <c r="B45" s="28"/>
      <c r="C45" s="21"/>
      <c r="D45" s="21"/>
      <c r="E45" s="21"/>
      <c r="F45" s="21"/>
      <c r="G45" s="21"/>
      <c r="H45" s="29"/>
      <c r="I45" s="30"/>
      <c r="J45" s="16"/>
      <c r="K45" s="1"/>
    </row>
    <row r="46" spans="1:11" ht="16.5" customHeight="1">
      <c r="A46" s="7" t="s">
        <v>116</v>
      </c>
      <c r="B46" s="28">
        <v>336.82</v>
      </c>
      <c r="C46" s="21">
        <v>433348</v>
      </c>
      <c r="D46" s="21">
        <f>SUM(E46:F46)</f>
        <v>1160440</v>
      </c>
      <c r="E46" s="21">
        <v>568166</v>
      </c>
      <c r="F46" s="21">
        <v>592274</v>
      </c>
      <c r="G46" s="21">
        <v>12264</v>
      </c>
      <c r="H46" s="29">
        <v>2.68</v>
      </c>
      <c r="I46" s="30">
        <v>3445</v>
      </c>
      <c r="J46" s="15" t="s">
        <v>117</v>
      </c>
      <c r="K46" s="1"/>
    </row>
    <row r="47" spans="1:11" ht="16.5" customHeight="1">
      <c r="A47" s="7" t="s">
        <v>118</v>
      </c>
      <c r="B47" s="28">
        <v>337.12</v>
      </c>
      <c r="C47" s="21">
        <v>444059</v>
      </c>
      <c r="D47" s="21">
        <f>SUM(E47:F47)</f>
        <v>1177133</v>
      </c>
      <c r="E47" s="21">
        <v>575978</v>
      </c>
      <c r="F47" s="21">
        <v>601155</v>
      </c>
      <c r="G47" s="21">
        <v>16693</v>
      </c>
      <c r="H47" s="29">
        <v>2.65</v>
      </c>
      <c r="I47" s="30">
        <v>3492</v>
      </c>
      <c r="J47" s="15" t="s">
        <v>22</v>
      </c>
      <c r="K47" s="1"/>
    </row>
    <row r="48" spans="1:11" ht="16.5" customHeight="1">
      <c r="A48" s="7" t="s">
        <v>119</v>
      </c>
      <c r="B48" s="28">
        <v>338.18</v>
      </c>
      <c r="C48" s="21">
        <v>454548</v>
      </c>
      <c r="D48" s="21">
        <f>SUM(E48:F48)</f>
        <v>1193403</v>
      </c>
      <c r="E48" s="21">
        <v>583286</v>
      </c>
      <c r="F48" s="21">
        <v>610117</v>
      </c>
      <c r="G48" s="21">
        <v>16270</v>
      </c>
      <c r="H48" s="29">
        <v>2.63</v>
      </c>
      <c r="I48" s="30">
        <v>3529</v>
      </c>
      <c r="J48" s="15" t="s">
        <v>22</v>
      </c>
      <c r="K48" s="1"/>
    </row>
    <row r="49" spans="1:11" ht="16.5" customHeight="1">
      <c r="A49" s="7" t="s">
        <v>120</v>
      </c>
      <c r="B49" s="28">
        <v>336.39</v>
      </c>
      <c r="C49" s="21">
        <v>465116</v>
      </c>
      <c r="D49" s="21">
        <f>SUM(E49:F49)</f>
        <v>1208006</v>
      </c>
      <c r="E49" s="21">
        <v>590303</v>
      </c>
      <c r="F49" s="21">
        <v>617703</v>
      </c>
      <c r="G49" s="21">
        <v>14603</v>
      </c>
      <c r="H49" s="29">
        <v>2.6</v>
      </c>
      <c r="I49" s="30">
        <v>3591</v>
      </c>
      <c r="J49" s="15" t="s">
        <v>22</v>
      </c>
      <c r="K49" s="1"/>
    </row>
    <row r="50" spans="1:11" ht="16.5" customHeight="1">
      <c r="A50" s="7" t="s">
        <v>2</v>
      </c>
      <c r="B50" s="28">
        <v>336.39</v>
      </c>
      <c r="C50" s="21">
        <v>477811</v>
      </c>
      <c r="D50" s="21">
        <f>SUM(E50:F50)</f>
        <v>1223965</v>
      </c>
      <c r="E50" s="21">
        <v>597778</v>
      </c>
      <c r="F50" s="21">
        <v>626187</v>
      </c>
      <c r="G50" s="21">
        <v>15959</v>
      </c>
      <c r="H50" s="29">
        <v>2.56</v>
      </c>
      <c r="I50" s="30">
        <v>3639</v>
      </c>
      <c r="J50" s="15" t="s">
        <v>22</v>
      </c>
      <c r="K50" s="1"/>
    </row>
    <row r="51" spans="1:11" ht="6" customHeight="1">
      <c r="A51" s="8"/>
      <c r="B51" s="28"/>
      <c r="C51" s="21"/>
      <c r="D51" s="21"/>
      <c r="E51" s="21"/>
      <c r="F51" s="21"/>
      <c r="G51" s="21"/>
      <c r="H51" s="29"/>
      <c r="I51" s="30"/>
      <c r="J51" s="16"/>
      <c r="K51" s="1"/>
    </row>
    <row r="52" spans="1:11" ht="16.5" customHeight="1">
      <c r="A52" s="7" t="s">
        <v>3</v>
      </c>
      <c r="B52" s="28">
        <v>336.4</v>
      </c>
      <c r="C52" s="21">
        <v>490915</v>
      </c>
      <c r="D52" s="21">
        <f>SUM(E52:F52)</f>
        <v>1237062</v>
      </c>
      <c r="E52" s="21">
        <v>603548</v>
      </c>
      <c r="F52" s="21">
        <v>633514</v>
      </c>
      <c r="G52" s="21">
        <v>13097</v>
      </c>
      <c r="H52" s="29">
        <v>2.52</v>
      </c>
      <c r="I52" s="30">
        <v>3677</v>
      </c>
      <c r="J52" s="15" t="s">
        <v>121</v>
      </c>
      <c r="K52" s="1"/>
    </row>
    <row r="53" spans="1:11" ht="16.5" customHeight="1">
      <c r="A53" s="7" t="s">
        <v>4</v>
      </c>
      <c r="B53" s="28">
        <v>336.5</v>
      </c>
      <c r="C53" s="21">
        <v>503951</v>
      </c>
      <c r="D53" s="21">
        <f>SUM(E53:F53)</f>
        <v>1249948</v>
      </c>
      <c r="E53" s="21">
        <v>609128</v>
      </c>
      <c r="F53" s="21">
        <v>640820</v>
      </c>
      <c r="G53" s="21">
        <v>12886</v>
      </c>
      <c r="H53" s="29">
        <v>2.48</v>
      </c>
      <c r="I53" s="30">
        <v>3715</v>
      </c>
      <c r="J53" s="15" t="s">
        <v>22</v>
      </c>
      <c r="K53" s="1"/>
    </row>
    <row r="54" spans="1:11" ht="16.5" customHeight="1">
      <c r="A54" s="7" t="s">
        <v>5</v>
      </c>
      <c r="B54" s="28">
        <v>336.5</v>
      </c>
      <c r="C54" s="21">
        <v>517124</v>
      </c>
      <c r="D54" s="21">
        <f>SUM(E54:F54)</f>
        <v>1262915</v>
      </c>
      <c r="E54" s="21">
        <v>615193</v>
      </c>
      <c r="F54" s="21">
        <v>647722</v>
      </c>
      <c r="G54" s="21">
        <v>12967</v>
      </c>
      <c r="H54" s="29">
        <v>2.44</v>
      </c>
      <c r="I54" s="30">
        <v>3753</v>
      </c>
      <c r="J54" s="15" t="s">
        <v>22</v>
      </c>
      <c r="K54" s="1"/>
    </row>
    <row r="55" spans="1:11" ht="16.5" customHeight="1">
      <c r="A55" s="7" t="s">
        <v>6</v>
      </c>
      <c r="B55" s="28">
        <v>336.81</v>
      </c>
      <c r="C55" s="21">
        <v>526262</v>
      </c>
      <c r="D55" s="21">
        <f>SUM(E55:F55)</f>
        <v>1270513</v>
      </c>
      <c r="E55" s="21">
        <v>618180</v>
      </c>
      <c r="F55" s="21">
        <v>652333</v>
      </c>
      <c r="G55" s="21">
        <v>7598</v>
      </c>
      <c r="H55" s="29">
        <v>2.41</v>
      </c>
      <c r="I55" s="30">
        <v>3772</v>
      </c>
      <c r="J55" s="15" t="s">
        <v>22</v>
      </c>
      <c r="K55" s="1"/>
    </row>
    <row r="56" spans="1:11" ht="16.5" customHeight="1">
      <c r="A56" s="7" t="s">
        <v>7</v>
      </c>
      <c r="B56" s="28">
        <v>336.82</v>
      </c>
      <c r="C56" s="21">
        <v>534882</v>
      </c>
      <c r="D56" s="21">
        <f>SUM(E56:F56)</f>
        <v>1277681</v>
      </c>
      <c r="E56" s="21">
        <v>621129</v>
      </c>
      <c r="F56" s="21">
        <v>656552</v>
      </c>
      <c r="G56" s="21">
        <v>7168</v>
      </c>
      <c r="H56" s="29">
        <v>2.39</v>
      </c>
      <c r="I56" s="30">
        <v>3793</v>
      </c>
      <c r="J56" s="15" t="s">
        <v>22</v>
      </c>
      <c r="K56" s="1"/>
    </row>
    <row r="57" spans="1:11" ht="6" customHeight="1">
      <c r="A57" s="8"/>
      <c r="B57" s="28"/>
      <c r="C57" s="21"/>
      <c r="D57" s="21"/>
      <c r="E57" s="21"/>
      <c r="F57" s="21"/>
      <c r="G57" s="21"/>
      <c r="H57" s="29"/>
      <c r="I57" s="30"/>
      <c r="J57" s="16"/>
      <c r="K57" s="1"/>
    </row>
    <row r="58" spans="1:11" ht="16.5" customHeight="1">
      <c r="A58" s="7" t="s">
        <v>8</v>
      </c>
      <c r="B58" s="28">
        <v>337.59</v>
      </c>
      <c r="C58" s="21">
        <v>544145</v>
      </c>
      <c r="D58" s="21">
        <f>SUM(E58:F58)</f>
        <v>1284795</v>
      </c>
      <c r="E58" s="21">
        <v>624622</v>
      </c>
      <c r="F58" s="21">
        <v>660173</v>
      </c>
      <c r="G58" s="21">
        <v>7114</v>
      </c>
      <c r="H58" s="29">
        <v>2.36</v>
      </c>
      <c r="I58" s="30">
        <v>3806</v>
      </c>
      <c r="J58" s="15" t="s">
        <v>122</v>
      </c>
      <c r="K58" s="1"/>
    </row>
    <row r="59" spans="1:11" ht="16.5" customHeight="1">
      <c r="A59" s="7" t="s">
        <v>9</v>
      </c>
      <c r="B59" s="28">
        <v>337.59</v>
      </c>
      <c r="C59" s="21">
        <v>555017</v>
      </c>
      <c r="D59" s="21">
        <f>SUM(E59:F59)</f>
        <v>1295832</v>
      </c>
      <c r="E59" s="21">
        <v>629806</v>
      </c>
      <c r="F59" s="21">
        <v>666026</v>
      </c>
      <c r="G59" s="21">
        <v>11037</v>
      </c>
      <c r="H59" s="29">
        <v>2.33</v>
      </c>
      <c r="I59" s="30">
        <v>3838</v>
      </c>
      <c r="J59" s="15" t="s">
        <v>22</v>
      </c>
      <c r="K59" s="1"/>
    </row>
    <row r="60" spans="1:11" ht="16.5" customHeight="1">
      <c r="A60" s="7" t="s">
        <v>10</v>
      </c>
      <c r="B60" s="28">
        <v>337.59</v>
      </c>
      <c r="C60" s="21">
        <v>566556</v>
      </c>
      <c r="D60" s="21">
        <f>SUM(E60:F60)</f>
        <v>1308379</v>
      </c>
      <c r="E60" s="21">
        <v>634927</v>
      </c>
      <c r="F60" s="21">
        <v>673452</v>
      </c>
      <c r="G60" s="21">
        <v>12547</v>
      </c>
      <c r="H60" s="29">
        <v>2.31</v>
      </c>
      <c r="I60" s="30">
        <v>3876</v>
      </c>
      <c r="J60" s="15" t="s">
        <v>22</v>
      </c>
      <c r="K60" s="1"/>
    </row>
    <row r="61" spans="1:11" ht="16.5" customHeight="1">
      <c r="A61" s="7" t="s">
        <v>123</v>
      </c>
      <c r="B61" s="28">
        <v>338.27</v>
      </c>
      <c r="C61" s="21">
        <v>577664</v>
      </c>
      <c r="D61" s="21">
        <f>SUM(E61:F61)</f>
        <v>1320486</v>
      </c>
      <c r="E61" s="21">
        <v>639955</v>
      </c>
      <c r="F61" s="21">
        <v>680531</v>
      </c>
      <c r="G61" s="21">
        <v>12107</v>
      </c>
      <c r="H61" s="29">
        <v>2.29</v>
      </c>
      <c r="I61" s="30">
        <v>3909</v>
      </c>
      <c r="J61" s="15" t="s">
        <v>22</v>
      </c>
      <c r="K61" s="1"/>
    </row>
    <row r="62" spans="1:11" ht="16.5" customHeight="1">
      <c r="A62" s="7" t="s">
        <v>80</v>
      </c>
      <c r="B62" s="28">
        <v>338.27</v>
      </c>
      <c r="C62" s="21">
        <v>586946</v>
      </c>
      <c r="D62" s="21">
        <f>SUM(E62:F62)</f>
        <v>1329503</v>
      </c>
      <c r="E62" s="21">
        <v>643326</v>
      </c>
      <c r="F62" s="21">
        <v>686177</v>
      </c>
      <c r="G62" s="21">
        <v>9017</v>
      </c>
      <c r="H62" s="29">
        <v>2.27</v>
      </c>
      <c r="I62" s="30">
        <v>3930</v>
      </c>
      <c r="J62" s="15" t="s">
        <v>22</v>
      </c>
      <c r="K62" s="1"/>
    </row>
    <row r="63" spans="1:11" ht="6" customHeight="1">
      <c r="A63" s="8"/>
      <c r="B63" s="28"/>
      <c r="C63" s="21"/>
      <c r="D63" s="21"/>
      <c r="E63" s="21"/>
      <c r="F63" s="21"/>
      <c r="G63" s="21"/>
      <c r="H63" s="29"/>
      <c r="I63" s="30"/>
      <c r="J63" s="16"/>
      <c r="K63" s="1"/>
    </row>
    <row r="64" spans="1:11" ht="16.5" customHeight="1">
      <c r="A64" s="7" t="s">
        <v>81</v>
      </c>
      <c r="B64" s="28">
        <v>339.38</v>
      </c>
      <c r="C64" s="21">
        <v>599989</v>
      </c>
      <c r="D64" s="21">
        <f>SUM(E64:F64)</f>
        <v>1341470</v>
      </c>
      <c r="E64" s="21">
        <v>647816</v>
      </c>
      <c r="F64" s="21">
        <v>693654</v>
      </c>
      <c r="G64" s="21">
        <v>11967</v>
      </c>
      <c r="H64" s="29">
        <v>2.24</v>
      </c>
      <c r="I64" s="30">
        <v>3953</v>
      </c>
      <c r="J64" s="15" t="s">
        <v>124</v>
      </c>
      <c r="K64" s="1"/>
    </row>
    <row r="65" spans="1:11" ht="16.5" customHeight="1">
      <c r="A65" s="7" t="s">
        <v>125</v>
      </c>
      <c r="B65" s="31">
        <v>340</v>
      </c>
      <c r="C65" s="21">
        <v>610661</v>
      </c>
      <c r="D65" s="21">
        <f>SUM(E65:F65)</f>
        <v>1354304</v>
      </c>
      <c r="E65" s="21">
        <v>652913</v>
      </c>
      <c r="F65" s="21">
        <v>701391</v>
      </c>
      <c r="G65" s="21">
        <v>12564</v>
      </c>
      <c r="H65" s="29">
        <v>2.22</v>
      </c>
      <c r="I65" s="30">
        <v>3983</v>
      </c>
      <c r="J65" s="15" t="s">
        <v>22</v>
      </c>
      <c r="K65" s="1"/>
    </row>
    <row r="66" spans="1:11" ht="16.5" customHeight="1">
      <c r="A66" s="7" t="s">
        <v>126</v>
      </c>
      <c r="B66" s="28">
        <v>340</v>
      </c>
      <c r="C66" s="21">
        <v>621870</v>
      </c>
      <c r="D66" s="21">
        <f>SUM(E66:F66)</f>
        <v>1368450</v>
      </c>
      <c r="E66" s="21">
        <v>659024</v>
      </c>
      <c r="F66" s="21">
        <v>709426</v>
      </c>
      <c r="G66" s="21">
        <v>14146</v>
      </c>
      <c r="H66" s="29">
        <v>2.2</v>
      </c>
      <c r="I66" s="30">
        <v>4025</v>
      </c>
      <c r="J66" s="15" t="s">
        <v>22</v>
      </c>
      <c r="K66" s="1"/>
    </row>
    <row r="67" spans="1:11" ht="16.5" customHeight="1">
      <c r="A67" s="7" t="s">
        <v>127</v>
      </c>
      <c r="B67" s="28">
        <v>340.6</v>
      </c>
      <c r="C67" s="21">
        <v>632476</v>
      </c>
      <c r="D67" s="21">
        <f>SUM(E67:F67)</f>
        <v>1380458</v>
      </c>
      <c r="E67" s="21">
        <v>664337</v>
      </c>
      <c r="F67" s="21">
        <v>716121</v>
      </c>
      <c r="G67" s="21">
        <v>12008</v>
      </c>
      <c r="H67" s="29">
        <v>2.18</v>
      </c>
      <c r="I67" s="33">
        <v>4053</v>
      </c>
      <c r="J67" s="15" t="s">
        <v>22</v>
      </c>
      <c r="K67" s="1"/>
    </row>
    <row r="68" spans="1:11" ht="16.5" customHeight="1">
      <c r="A68" s="7" t="s">
        <v>128</v>
      </c>
      <c r="B68" s="28">
        <v>340.6</v>
      </c>
      <c r="C68" s="21">
        <v>642236</v>
      </c>
      <c r="D68" s="21">
        <v>1391146</v>
      </c>
      <c r="E68" s="21">
        <v>668697</v>
      </c>
      <c r="F68" s="21">
        <v>722449</v>
      </c>
      <c r="G68" s="21">
        <v>10688</v>
      </c>
      <c r="H68" s="29">
        <v>2.17</v>
      </c>
      <c r="I68" s="33">
        <v>4084</v>
      </c>
      <c r="J68" s="15" t="s">
        <v>22</v>
      </c>
      <c r="K68" s="1"/>
    </row>
    <row r="69" spans="1:11" ht="5.25" customHeight="1">
      <c r="A69" s="7"/>
      <c r="B69" s="28"/>
      <c r="C69" s="21"/>
      <c r="D69" s="21"/>
      <c r="E69" s="21"/>
      <c r="F69" s="21"/>
      <c r="G69" s="21"/>
      <c r="H69" s="29"/>
      <c r="I69" s="33"/>
      <c r="J69" s="15"/>
      <c r="K69" s="1"/>
    </row>
    <row r="70" spans="1:11" ht="16.5" customHeight="1">
      <c r="A70" s="7" t="s">
        <v>129</v>
      </c>
      <c r="B70" s="28">
        <v>340.6</v>
      </c>
      <c r="C70" s="42">
        <v>649138</v>
      </c>
      <c r="D70" s="42">
        <v>1401279</v>
      </c>
      <c r="E70" s="42">
        <v>673097</v>
      </c>
      <c r="F70" s="42">
        <v>728182</v>
      </c>
      <c r="G70" s="42">
        <v>10133</v>
      </c>
      <c r="H70" s="29">
        <v>2.16</v>
      </c>
      <c r="I70" s="33">
        <v>4114</v>
      </c>
      <c r="J70" s="15" t="s">
        <v>130</v>
      </c>
      <c r="K70" s="1"/>
    </row>
    <row r="71" spans="1:11" ht="16.5" customHeight="1">
      <c r="A71" s="43" t="s">
        <v>28</v>
      </c>
      <c r="B71" s="28">
        <v>340.6</v>
      </c>
      <c r="C71" s="21">
        <v>662112</v>
      </c>
      <c r="D71" s="21">
        <f>SUM(E71:F71)</f>
        <v>1414417</v>
      </c>
      <c r="E71" s="21">
        <v>678792</v>
      </c>
      <c r="F71" s="21">
        <v>735625</v>
      </c>
      <c r="G71" s="42">
        <v>13138</v>
      </c>
      <c r="H71" s="29">
        <v>2.14</v>
      </c>
      <c r="I71" s="33">
        <v>4153</v>
      </c>
      <c r="J71" s="15" t="s">
        <v>22</v>
      </c>
      <c r="K71" s="1"/>
    </row>
    <row r="72" spans="1:11" ht="16.5" customHeight="1">
      <c r="A72" s="43" t="s">
        <v>67</v>
      </c>
      <c r="B72" s="28">
        <v>340.6</v>
      </c>
      <c r="C72" s="21">
        <v>674147</v>
      </c>
      <c r="D72" s="21">
        <v>1426724</v>
      </c>
      <c r="E72" s="21">
        <v>683583</v>
      </c>
      <c r="F72" s="21">
        <v>743141</v>
      </c>
      <c r="G72" s="42">
        <v>12307</v>
      </c>
      <c r="H72" s="29">
        <v>2.1163396113903943</v>
      </c>
      <c r="I72" s="33">
        <v>4188.854961832061</v>
      </c>
      <c r="J72" s="15" t="s">
        <v>22</v>
      </c>
      <c r="K72" s="1"/>
    </row>
    <row r="73" spans="1:11" s="35" customFormat="1" ht="15.75" customHeight="1">
      <c r="A73" s="43" t="s">
        <v>68</v>
      </c>
      <c r="B73" s="28">
        <v>340.96</v>
      </c>
      <c r="C73" s="21">
        <v>684717</v>
      </c>
      <c r="D73" s="21">
        <f>SUM(E73:F73)</f>
        <v>1437718</v>
      </c>
      <c r="E73" s="21">
        <v>688050</v>
      </c>
      <c r="F73" s="21">
        <v>749668</v>
      </c>
      <c r="G73" s="21">
        <v>10994</v>
      </c>
      <c r="H73" s="29">
        <v>2.0997258721486394</v>
      </c>
      <c r="I73" s="21">
        <v>4216.676442984514</v>
      </c>
      <c r="J73" s="15" t="s">
        <v>27</v>
      </c>
      <c r="K73" s="34"/>
    </row>
    <row r="74" spans="1:11" s="35" customFormat="1" ht="15.75" customHeight="1">
      <c r="A74" s="43" t="s">
        <v>69</v>
      </c>
      <c r="B74" s="28">
        <v>341.11</v>
      </c>
      <c r="C74" s="21">
        <v>696011</v>
      </c>
      <c r="D74" s="21">
        <v>1450838</v>
      </c>
      <c r="E74" s="21">
        <v>694425</v>
      </c>
      <c r="F74" s="21">
        <v>756413</v>
      </c>
      <c r="G74" s="21">
        <v>13120</v>
      </c>
      <c r="H74" s="29">
        <f>D74/C74</f>
        <v>2.084504411568208</v>
      </c>
      <c r="I74" s="21">
        <f>D74/B74</f>
        <v>4253.284864120078</v>
      </c>
      <c r="J74" s="15" t="s">
        <v>27</v>
      </c>
      <c r="K74" s="34"/>
    </row>
    <row r="75" spans="1:11" s="35" customFormat="1" ht="7.5" customHeight="1">
      <c r="A75" s="43"/>
      <c r="B75" s="28"/>
      <c r="C75" s="21"/>
      <c r="D75" s="21"/>
      <c r="E75" s="21"/>
      <c r="F75" s="21"/>
      <c r="G75" s="21"/>
      <c r="H75" s="29"/>
      <c r="I75" s="21"/>
      <c r="J75" s="15"/>
      <c r="K75" s="34"/>
    </row>
    <row r="76" spans="1:11" ht="16.5" customHeight="1">
      <c r="A76" s="7" t="s">
        <v>76</v>
      </c>
      <c r="B76" s="28">
        <v>341.32</v>
      </c>
      <c r="C76" s="42" t="s">
        <v>131</v>
      </c>
      <c r="D76" s="42" t="s">
        <v>132</v>
      </c>
      <c r="E76" s="42" t="s">
        <v>133</v>
      </c>
      <c r="F76" s="42" t="s">
        <v>134</v>
      </c>
      <c r="G76" s="42" t="s">
        <v>135</v>
      </c>
      <c r="H76" s="29">
        <v>2.069310024</v>
      </c>
      <c r="I76" s="21">
        <v>4288.5</v>
      </c>
      <c r="J76" s="15" t="s">
        <v>136</v>
      </c>
      <c r="K76" s="1"/>
    </row>
    <row r="77" spans="1:11" ht="20.25" customHeight="1" thickBot="1">
      <c r="A77" s="71" t="s">
        <v>82</v>
      </c>
      <c r="B77" s="72">
        <v>341.32</v>
      </c>
      <c r="C77" s="73">
        <v>720396</v>
      </c>
      <c r="D77" s="73">
        <f>SUM(E77:F77)</f>
        <v>1479433</v>
      </c>
      <c r="E77" s="73">
        <v>699866</v>
      </c>
      <c r="F77" s="73">
        <v>779567</v>
      </c>
      <c r="G77" s="73">
        <v>15690</v>
      </c>
      <c r="H77" s="74">
        <f>D77/C77</f>
        <v>2.0536385543506626</v>
      </c>
      <c r="I77" s="73">
        <f>D77/B77</f>
        <v>4334.445681471932</v>
      </c>
      <c r="J77" s="75" t="s">
        <v>22</v>
      </c>
      <c r="K77" s="1"/>
    </row>
    <row r="78" spans="1:11" ht="17.2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1"/>
    </row>
    <row r="79" spans="1:11" ht="17.25">
      <c r="A79" s="2"/>
      <c r="B79" s="78"/>
      <c r="C79" s="78"/>
      <c r="D79" s="78"/>
      <c r="E79" s="78"/>
      <c r="F79" s="78"/>
      <c r="G79" s="78"/>
      <c r="H79" s="78"/>
      <c r="I79" s="78"/>
      <c r="J79" s="78"/>
      <c r="K79" s="1"/>
    </row>
    <row r="80" spans="1:11" ht="17.25">
      <c r="A80" s="2"/>
      <c r="B80" s="29"/>
      <c r="C80" s="4"/>
      <c r="D80" s="4"/>
      <c r="E80" s="4"/>
      <c r="F80" s="4"/>
      <c r="G80" s="4"/>
      <c r="H80" s="3"/>
      <c r="I80" s="4"/>
      <c r="J80" s="21"/>
      <c r="K80" s="1"/>
    </row>
    <row r="81" spans="1:11" ht="17.25">
      <c r="A81" s="2"/>
      <c r="B81" s="3"/>
      <c r="C81" s="4"/>
      <c r="D81" s="4"/>
      <c r="E81" s="4"/>
      <c r="F81" s="4"/>
      <c r="G81" s="4"/>
      <c r="H81" s="3"/>
      <c r="I81" s="4"/>
      <c r="J81" s="21"/>
      <c r="K81" s="1"/>
    </row>
    <row r="82" spans="1:11" ht="17.25">
      <c r="A82" s="2"/>
      <c r="B82" s="3"/>
      <c r="C82" s="4"/>
      <c r="D82" s="4"/>
      <c r="E82" s="4"/>
      <c r="F82" s="4"/>
      <c r="G82" s="4"/>
      <c r="H82" s="3"/>
      <c r="I82" s="4"/>
      <c r="J82" s="21"/>
      <c r="K82" s="1"/>
    </row>
    <row r="83" spans="1:11" ht="17.25">
      <c r="A83" s="2"/>
      <c r="B83" s="3"/>
      <c r="C83" s="4"/>
      <c r="D83" s="4"/>
      <c r="E83" s="4"/>
      <c r="F83" s="4"/>
      <c r="G83" s="4"/>
      <c r="H83" s="3"/>
      <c r="I83" s="4"/>
      <c r="J83" s="21"/>
      <c r="K83" s="1"/>
    </row>
    <row r="84" spans="1:11" ht="17.25">
      <c r="A84" s="1"/>
      <c r="B84" s="3"/>
      <c r="C84" s="4"/>
      <c r="D84" s="4"/>
      <c r="E84" s="4"/>
      <c r="F84" s="4"/>
      <c r="G84" s="4"/>
      <c r="H84" s="3"/>
      <c r="I84" s="4"/>
      <c r="J84" s="21"/>
      <c r="K84" s="1"/>
    </row>
    <row r="85" ht="17.25">
      <c r="J85" s="22"/>
    </row>
    <row r="86" ht="17.25">
      <c r="J86" s="22"/>
    </row>
    <row r="87" ht="17.25">
      <c r="J87" s="22"/>
    </row>
    <row r="88" ht="17.25">
      <c r="J88" s="22"/>
    </row>
    <row r="89" ht="17.25">
      <c r="J89" s="22"/>
    </row>
    <row r="90" ht="17.25">
      <c r="J90" s="22"/>
    </row>
    <row r="91" ht="17.25">
      <c r="J91" s="22"/>
    </row>
    <row r="92" ht="17.25">
      <c r="J92" s="22"/>
    </row>
    <row r="93" ht="17.25">
      <c r="J93" s="22"/>
    </row>
    <row r="94" ht="17.25">
      <c r="J94" s="22"/>
    </row>
    <row r="95" ht="17.25">
      <c r="J95" s="22"/>
    </row>
    <row r="96" ht="17.25">
      <c r="J96" s="22"/>
    </row>
    <row r="97" ht="17.25">
      <c r="J97" s="22"/>
    </row>
    <row r="98" ht="17.25">
      <c r="J98" s="22"/>
    </row>
    <row r="99" ht="17.25">
      <c r="J99" s="22"/>
    </row>
    <row r="100" ht="17.25">
      <c r="J100" s="22"/>
    </row>
    <row r="101" ht="17.25">
      <c r="J101" s="22"/>
    </row>
    <row r="102" ht="17.25">
      <c r="J102" s="22"/>
    </row>
    <row r="103" ht="17.25">
      <c r="J103" s="22"/>
    </row>
    <row r="104" ht="17.25">
      <c r="J104" s="22"/>
    </row>
    <row r="105" ht="17.25">
      <c r="J105" s="22"/>
    </row>
    <row r="106" ht="17.25">
      <c r="J106" s="22"/>
    </row>
    <row r="107" ht="17.25">
      <c r="J107" s="22"/>
    </row>
    <row r="108" ht="17.25">
      <c r="J108" s="22"/>
    </row>
    <row r="109" ht="17.25">
      <c r="J109" s="22"/>
    </row>
    <row r="110" ht="17.25">
      <c r="J110" s="22"/>
    </row>
    <row r="111" ht="17.25">
      <c r="J111" s="22"/>
    </row>
    <row r="112" ht="17.25">
      <c r="J112" s="22"/>
    </row>
    <row r="113" ht="17.25">
      <c r="J113" s="22"/>
    </row>
    <row r="114" ht="17.25">
      <c r="J114" s="22"/>
    </row>
    <row r="115" ht="17.25">
      <c r="J115" s="22"/>
    </row>
    <row r="116" ht="17.25">
      <c r="J116" s="22"/>
    </row>
    <row r="117" ht="17.25">
      <c r="J117" s="22"/>
    </row>
    <row r="118" ht="17.25">
      <c r="J118" s="22"/>
    </row>
    <row r="119" ht="17.25">
      <c r="J119" s="22"/>
    </row>
    <row r="120" ht="17.25">
      <c r="J120" s="22"/>
    </row>
  </sheetData>
  <mergeCells count="6">
    <mergeCell ref="B78:J79"/>
    <mergeCell ref="A1:J1"/>
    <mergeCell ref="A2:A3"/>
    <mergeCell ref="C2:C3"/>
    <mergeCell ref="D2:F2"/>
    <mergeCell ref="J2:J3"/>
  </mergeCells>
  <printOptions/>
  <pageMargins left="0.3937007874015748" right="0.3937007874015748" top="0.75" bottom="0.24" header="0.35433070866141736" footer="0.3937007874015748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Normal="70" zoomScaleSheetLayoutView="100" workbookViewId="0" topLeftCell="A13">
      <selection activeCell="D14" sqref="D14:E14"/>
    </sheetView>
  </sheetViews>
  <sheetFormatPr defaultColWidth="8.66015625" defaultRowHeight="18"/>
  <cols>
    <col min="1" max="1" width="10.08203125" style="44" customWidth="1"/>
    <col min="2" max="2" width="6.16015625" style="44" customWidth="1"/>
    <col min="3" max="3" width="5.33203125" style="44" customWidth="1"/>
    <col min="4" max="4" width="7.91015625" style="44" customWidth="1"/>
    <col min="5" max="5" width="1.50390625" style="44" customWidth="1"/>
    <col min="6" max="7" width="11.16015625" style="44" customWidth="1"/>
    <col min="8" max="8" width="1.50390625" style="44" customWidth="1"/>
    <col min="9" max="9" width="9.33203125" style="44" customWidth="1"/>
    <col min="10" max="10" width="5" style="44" customWidth="1"/>
    <col min="11" max="11" width="5.5" style="44" customWidth="1"/>
    <col min="12" max="12" width="8.5" style="44" customWidth="1"/>
    <col min="13" max="13" width="2.5" style="44" customWidth="1"/>
    <col min="14" max="14" width="4" style="44" customWidth="1"/>
    <col min="15" max="15" width="3" style="44" customWidth="1"/>
    <col min="16" max="16" width="4" style="44" customWidth="1"/>
    <col min="17" max="16384" width="7.16015625" style="44" customWidth="1"/>
  </cols>
  <sheetData>
    <row r="1" spans="1:16" ht="22.5" customHeight="1">
      <c r="A1" s="90" t="s">
        <v>138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89" t="s">
        <v>139</v>
      </c>
      <c r="K2" s="89"/>
      <c r="L2" s="89"/>
      <c r="M2" s="89"/>
      <c r="N2" s="89"/>
      <c r="O2" s="89"/>
      <c r="P2" s="89"/>
    </row>
    <row r="3" spans="1:16" ht="18.75" customHeight="1">
      <c r="A3" s="48"/>
      <c r="B3" s="93" t="s">
        <v>11</v>
      </c>
      <c r="C3" s="94"/>
      <c r="D3" s="121" t="s">
        <v>12</v>
      </c>
      <c r="E3" s="123"/>
      <c r="F3" s="121" t="s">
        <v>13</v>
      </c>
      <c r="G3" s="122"/>
      <c r="H3" s="122"/>
      <c r="I3" s="123"/>
      <c r="J3" s="136" t="s">
        <v>140</v>
      </c>
      <c r="K3" s="137"/>
      <c r="L3" s="93" t="s">
        <v>18</v>
      </c>
      <c r="M3" s="94"/>
      <c r="N3" s="93" t="s">
        <v>29</v>
      </c>
      <c r="O3" s="156"/>
      <c r="P3" s="156"/>
    </row>
    <row r="4" spans="1:16" ht="10.5" customHeight="1">
      <c r="A4" s="49"/>
      <c r="B4" s="109" t="s">
        <v>137</v>
      </c>
      <c r="C4" s="110"/>
      <c r="D4" s="124"/>
      <c r="E4" s="125"/>
      <c r="F4" s="158" t="s">
        <v>14</v>
      </c>
      <c r="G4" s="158" t="s">
        <v>15</v>
      </c>
      <c r="H4" s="145" t="s">
        <v>16</v>
      </c>
      <c r="I4" s="146"/>
      <c r="J4" s="138"/>
      <c r="K4" s="139"/>
      <c r="L4" s="95" t="s">
        <v>141</v>
      </c>
      <c r="M4" s="96"/>
      <c r="N4" s="50" t="s">
        <v>30</v>
      </c>
      <c r="O4" s="152" t="s">
        <v>66</v>
      </c>
      <c r="P4" s="154">
        <v>100</v>
      </c>
    </row>
    <row r="5" spans="1:16" ht="10.5" customHeight="1">
      <c r="A5" s="51"/>
      <c r="B5" s="111"/>
      <c r="C5" s="112"/>
      <c r="D5" s="126"/>
      <c r="E5" s="127"/>
      <c r="F5" s="159"/>
      <c r="G5" s="159"/>
      <c r="H5" s="126"/>
      <c r="I5" s="127"/>
      <c r="J5" s="140"/>
      <c r="K5" s="141"/>
      <c r="L5" s="97"/>
      <c r="M5" s="98"/>
      <c r="N5" s="52" t="s">
        <v>31</v>
      </c>
      <c r="O5" s="153"/>
      <c r="P5" s="155"/>
    </row>
    <row r="6" spans="1:16" ht="7.5" customHeight="1">
      <c r="A6" s="53"/>
      <c r="B6" s="54"/>
      <c r="C6" s="55"/>
      <c r="D6" s="56"/>
      <c r="E6" s="56"/>
      <c r="F6" s="56"/>
      <c r="G6" s="56"/>
      <c r="H6" s="147"/>
      <c r="I6" s="147"/>
      <c r="J6" s="99"/>
      <c r="K6" s="99"/>
      <c r="L6" s="99"/>
      <c r="M6" s="99"/>
      <c r="N6" s="56"/>
      <c r="O6" s="55"/>
      <c r="P6" s="55"/>
    </row>
    <row r="7" spans="1:16" ht="22.5" customHeight="1">
      <c r="A7" s="57" t="s">
        <v>14</v>
      </c>
      <c r="B7" s="113">
        <f>+SUM(B9:C15)</f>
        <v>341.32</v>
      </c>
      <c r="C7" s="114"/>
      <c r="D7" s="100">
        <f>+SUM(D9:E15)</f>
        <v>707358</v>
      </c>
      <c r="E7" s="100"/>
      <c r="F7" s="58">
        <f>+SUM(F9:F15)</f>
        <v>1463743</v>
      </c>
      <c r="G7" s="58">
        <f>SUM(G9:G15)</f>
        <v>692648</v>
      </c>
      <c r="H7" s="100">
        <f>+SUM(H9:I15)</f>
        <v>771095</v>
      </c>
      <c r="I7" s="100"/>
      <c r="J7" s="142">
        <f>+F7/D7</f>
        <v>2.0693100240613664</v>
      </c>
      <c r="K7" s="142"/>
      <c r="L7" s="100">
        <f>ROUND(+F7/B7,1)</f>
        <v>4288.5</v>
      </c>
      <c r="M7" s="100"/>
      <c r="N7" s="157">
        <f>+G7/H7*100</f>
        <v>89.82654536730234</v>
      </c>
      <c r="O7" s="157"/>
      <c r="P7" s="157"/>
    </row>
    <row r="8" spans="1:16" ht="7.5" customHeight="1">
      <c r="A8" s="59"/>
      <c r="B8" s="60"/>
      <c r="C8" s="61"/>
      <c r="D8" s="62"/>
      <c r="E8" s="62"/>
      <c r="F8" s="62"/>
      <c r="G8" s="62"/>
      <c r="H8" s="144"/>
      <c r="I8" s="144"/>
      <c r="J8" s="143"/>
      <c r="K8" s="143"/>
      <c r="L8" s="92"/>
      <c r="M8" s="92"/>
      <c r="N8" s="63"/>
      <c r="O8" s="61"/>
      <c r="P8" s="61"/>
    </row>
    <row r="9" spans="1:16" ht="22.5" customHeight="1">
      <c r="A9" s="64" t="s">
        <v>32</v>
      </c>
      <c r="B9" s="115">
        <v>67.98</v>
      </c>
      <c r="C9" s="106"/>
      <c r="D9" s="92">
        <v>133165</v>
      </c>
      <c r="E9" s="92"/>
      <c r="F9" s="62">
        <f>SUM(G9:I9)</f>
        <v>292199</v>
      </c>
      <c r="G9" s="62">
        <v>142190</v>
      </c>
      <c r="H9" s="92">
        <v>150009</v>
      </c>
      <c r="I9" s="92"/>
      <c r="J9" s="143">
        <f aca="true" t="shared" si="0" ref="J9:J14">+F9/D9</f>
        <v>2.1942627567303723</v>
      </c>
      <c r="K9" s="143"/>
      <c r="L9" s="92">
        <f aca="true" t="shared" si="1" ref="L9:L15">ROUND(+F9/B9,1)</f>
        <v>4298.3</v>
      </c>
      <c r="M9" s="92"/>
      <c r="N9" s="91">
        <f aca="true" t="shared" si="2" ref="N9:N15">+G9/H9*100</f>
        <v>94.78764607456885</v>
      </c>
      <c r="O9" s="91"/>
      <c r="P9" s="106"/>
    </row>
    <row r="10" spans="1:16" ht="22.5" customHeight="1">
      <c r="A10" s="64" t="s">
        <v>33</v>
      </c>
      <c r="B10" s="115">
        <v>31.47</v>
      </c>
      <c r="C10" s="106"/>
      <c r="D10" s="92">
        <v>124266</v>
      </c>
      <c r="E10" s="92"/>
      <c r="F10" s="62">
        <f aca="true" t="shared" si="3" ref="F10:F15">SUM(G10:I10)</f>
        <v>212527</v>
      </c>
      <c r="G10" s="62">
        <v>101725</v>
      </c>
      <c r="H10" s="92">
        <v>110802</v>
      </c>
      <c r="I10" s="92"/>
      <c r="J10" s="143">
        <f t="shared" si="0"/>
        <v>1.7102586387266026</v>
      </c>
      <c r="K10" s="143"/>
      <c r="L10" s="92">
        <f t="shared" si="1"/>
        <v>6753.3</v>
      </c>
      <c r="M10" s="92"/>
      <c r="N10" s="91">
        <f t="shared" si="2"/>
        <v>91.80790960451978</v>
      </c>
      <c r="O10" s="91"/>
      <c r="P10" s="106"/>
    </row>
    <row r="11" spans="1:16" ht="22.5" customHeight="1">
      <c r="A11" s="64" t="s">
        <v>34</v>
      </c>
      <c r="B11" s="115">
        <v>15.16</v>
      </c>
      <c r="C11" s="106"/>
      <c r="D11" s="92">
        <v>106966</v>
      </c>
      <c r="E11" s="106"/>
      <c r="F11" s="62">
        <f t="shared" si="3"/>
        <v>178429</v>
      </c>
      <c r="G11" s="62">
        <v>79305</v>
      </c>
      <c r="H11" s="92">
        <v>99124</v>
      </c>
      <c r="I11" s="106"/>
      <c r="J11" s="143">
        <f t="shared" si="0"/>
        <v>1.6680907952059534</v>
      </c>
      <c r="K11" s="143"/>
      <c r="L11" s="92">
        <f t="shared" si="1"/>
        <v>11769.7</v>
      </c>
      <c r="M11" s="92"/>
      <c r="N11" s="91">
        <f t="shared" si="2"/>
        <v>80.00585125701141</v>
      </c>
      <c r="O11" s="91"/>
      <c r="P11" s="106"/>
    </row>
    <row r="12" spans="1:16" ht="22.5" customHeight="1">
      <c r="A12" s="64" t="s">
        <v>35</v>
      </c>
      <c r="B12" s="115">
        <v>30.98</v>
      </c>
      <c r="C12" s="106"/>
      <c r="D12" s="92">
        <v>112423</v>
      </c>
      <c r="E12" s="92"/>
      <c r="F12" s="62">
        <f t="shared" si="3"/>
        <v>247096</v>
      </c>
      <c r="G12" s="62">
        <v>115544</v>
      </c>
      <c r="H12" s="92">
        <v>131552</v>
      </c>
      <c r="I12" s="106"/>
      <c r="J12" s="143">
        <f t="shared" si="0"/>
        <v>2.1979132383942788</v>
      </c>
      <c r="K12" s="143"/>
      <c r="L12" s="92">
        <f t="shared" si="1"/>
        <v>7976</v>
      </c>
      <c r="M12" s="92"/>
      <c r="N12" s="91">
        <f t="shared" si="2"/>
        <v>87.83142787642909</v>
      </c>
      <c r="O12" s="91"/>
      <c r="P12" s="106"/>
    </row>
    <row r="13" spans="1:16" ht="22.5" customHeight="1">
      <c r="A13" s="64" t="s">
        <v>36</v>
      </c>
      <c r="B13" s="115">
        <v>16.02</v>
      </c>
      <c r="C13" s="106"/>
      <c r="D13" s="92">
        <v>62266</v>
      </c>
      <c r="E13" s="92"/>
      <c r="F13" s="62">
        <f t="shared" si="3"/>
        <v>128659</v>
      </c>
      <c r="G13" s="62">
        <v>61438</v>
      </c>
      <c r="H13" s="92">
        <v>67221</v>
      </c>
      <c r="I13" s="106"/>
      <c r="J13" s="143">
        <f t="shared" si="0"/>
        <v>2.0662801528924293</v>
      </c>
      <c r="K13" s="143"/>
      <c r="L13" s="92">
        <f t="shared" si="1"/>
        <v>8031.1</v>
      </c>
      <c r="M13" s="92"/>
      <c r="N13" s="91">
        <f t="shared" si="2"/>
        <v>91.3970336650749</v>
      </c>
      <c r="O13" s="91"/>
      <c r="P13" s="106"/>
    </row>
    <row r="14" spans="1:16" ht="22.5" customHeight="1">
      <c r="A14" s="64" t="s">
        <v>37</v>
      </c>
      <c r="B14" s="115">
        <v>95.88</v>
      </c>
      <c r="C14" s="106"/>
      <c r="D14" s="92">
        <v>90254</v>
      </c>
      <c r="E14" s="92"/>
      <c r="F14" s="62">
        <f t="shared" si="3"/>
        <v>211553</v>
      </c>
      <c r="G14" s="62">
        <v>99976</v>
      </c>
      <c r="H14" s="92">
        <v>111577</v>
      </c>
      <c r="I14" s="106"/>
      <c r="J14" s="143">
        <f t="shared" si="0"/>
        <v>2.343973674296984</v>
      </c>
      <c r="K14" s="143"/>
      <c r="L14" s="92">
        <f t="shared" si="1"/>
        <v>2206.4</v>
      </c>
      <c r="M14" s="92"/>
      <c r="N14" s="91">
        <f t="shared" si="2"/>
        <v>89.60269589610762</v>
      </c>
      <c r="O14" s="91"/>
      <c r="P14" s="106"/>
    </row>
    <row r="15" spans="1:16" ht="22.5" customHeight="1">
      <c r="A15" s="64" t="s">
        <v>38</v>
      </c>
      <c r="B15" s="115">
        <v>83.83</v>
      </c>
      <c r="C15" s="106"/>
      <c r="D15" s="92">
        <v>78018</v>
      </c>
      <c r="E15" s="92"/>
      <c r="F15" s="62">
        <f t="shared" si="3"/>
        <v>193280</v>
      </c>
      <c r="G15" s="62">
        <v>92470</v>
      </c>
      <c r="H15" s="92">
        <v>100810</v>
      </c>
      <c r="I15" s="106"/>
      <c r="J15" s="143">
        <f>+F15/D15</f>
        <v>2.4773770155605117</v>
      </c>
      <c r="K15" s="143"/>
      <c r="L15" s="92">
        <f t="shared" si="1"/>
        <v>2305.6</v>
      </c>
      <c r="M15" s="92"/>
      <c r="N15" s="91">
        <f t="shared" si="2"/>
        <v>91.72701120920543</v>
      </c>
      <c r="O15" s="91"/>
      <c r="P15" s="106"/>
    </row>
    <row r="16" spans="1:16" ht="7.5" customHeight="1" thickBot="1">
      <c r="A16" s="65"/>
      <c r="B16" s="118"/>
      <c r="C16" s="108"/>
      <c r="D16" s="66"/>
      <c r="E16" s="66"/>
      <c r="F16" s="66"/>
      <c r="G16" s="66"/>
      <c r="H16" s="108"/>
      <c r="I16" s="108"/>
      <c r="J16" s="135"/>
      <c r="K16" s="135"/>
      <c r="L16" s="135"/>
      <c r="M16" s="135"/>
      <c r="N16" s="66"/>
      <c r="O16" s="66"/>
      <c r="P16" s="66"/>
    </row>
    <row r="17" ht="18.75" customHeight="1"/>
    <row r="18" ht="18.75" customHeight="1"/>
    <row r="19" ht="18.75" customHeight="1"/>
    <row r="20" spans="1:16" ht="22.5" customHeight="1">
      <c r="A20" s="90" t="s">
        <v>39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18.75" customHeight="1" thickBot="1">
      <c r="A21" s="67"/>
      <c r="B21" s="67"/>
      <c r="C21" s="67"/>
      <c r="D21" s="67"/>
      <c r="E21" s="67"/>
      <c r="F21" s="67"/>
      <c r="G21" s="67"/>
      <c r="L21" s="91" t="s">
        <v>142</v>
      </c>
      <c r="M21" s="91"/>
      <c r="N21" s="91"/>
      <c r="O21" s="91"/>
      <c r="P21" s="91"/>
    </row>
    <row r="22" spans="1:16" ht="18.75" customHeight="1">
      <c r="A22" s="68"/>
      <c r="B22" s="69"/>
      <c r="C22" s="119" t="s">
        <v>13</v>
      </c>
      <c r="D22" s="119"/>
      <c r="E22" s="119"/>
      <c r="F22" s="119"/>
      <c r="G22" s="119"/>
      <c r="H22" s="119"/>
      <c r="I22" s="150" t="s">
        <v>40</v>
      </c>
      <c r="J22" s="150"/>
      <c r="K22" s="150"/>
      <c r="L22" s="150"/>
      <c r="M22" s="150"/>
      <c r="N22" s="150"/>
      <c r="O22" s="150"/>
      <c r="P22" s="151"/>
    </row>
    <row r="23" spans="3:16" ht="18.75" customHeight="1">
      <c r="C23" s="117" t="s">
        <v>14</v>
      </c>
      <c r="D23" s="117"/>
      <c r="E23" s="117" t="s">
        <v>15</v>
      </c>
      <c r="F23" s="117"/>
      <c r="G23" s="117" t="s">
        <v>16</v>
      </c>
      <c r="H23" s="117"/>
      <c r="I23" s="131" t="s">
        <v>14</v>
      </c>
      <c r="J23" s="131"/>
      <c r="K23" s="131" t="s">
        <v>15</v>
      </c>
      <c r="L23" s="131"/>
      <c r="M23" s="131" t="s">
        <v>16</v>
      </c>
      <c r="N23" s="131"/>
      <c r="O23" s="131"/>
      <c r="P23" s="132"/>
    </row>
    <row r="24" spans="1:16" ht="22.5" customHeight="1">
      <c r="A24" s="160" t="s">
        <v>14</v>
      </c>
      <c r="B24" s="160"/>
      <c r="C24" s="148">
        <f>C26+SUM(C34:D53)</f>
        <v>1404525</v>
      </c>
      <c r="D24" s="130"/>
      <c r="E24" s="130">
        <f>E26+SUM(E34:F53)</f>
        <v>667402</v>
      </c>
      <c r="F24" s="130"/>
      <c r="G24" s="130">
        <f>G26+SUM(G34:G53)</f>
        <v>737123</v>
      </c>
      <c r="H24" s="130"/>
      <c r="I24" s="133">
        <f>C24/C24*100</f>
        <v>100</v>
      </c>
      <c r="J24" s="133"/>
      <c r="K24" s="133">
        <f>E24/E24*100</f>
        <v>100</v>
      </c>
      <c r="L24" s="133"/>
      <c r="M24" s="133">
        <f>G24/G24*100</f>
        <v>100</v>
      </c>
      <c r="N24" s="133"/>
      <c r="O24" s="133"/>
      <c r="P24" s="133"/>
    </row>
    <row r="25" spans="1:16" ht="7.5" customHeight="1">
      <c r="A25" s="104"/>
      <c r="B25" s="104"/>
      <c r="C25" s="116"/>
      <c r="D25" s="106"/>
      <c r="E25" s="106"/>
      <c r="F25" s="106"/>
      <c r="G25" s="92"/>
      <c r="H25" s="106"/>
      <c r="I25" s="70"/>
      <c r="J25" s="70"/>
      <c r="K25" s="106"/>
      <c r="L25" s="106"/>
      <c r="M25" s="106"/>
      <c r="N25" s="106"/>
      <c r="O25" s="106"/>
      <c r="P25" s="106"/>
    </row>
    <row r="26" spans="1:16" ht="22.5" customHeight="1">
      <c r="A26" s="101" t="s">
        <v>41</v>
      </c>
      <c r="B26" s="101"/>
      <c r="C26" s="105">
        <f>SUM(C28:D32)</f>
        <v>68026</v>
      </c>
      <c r="D26" s="106"/>
      <c r="E26" s="92">
        <f>SUM(E28:F32)</f>
        <v>34867</v>
      </c>
      <c r="F26" s="106"/>
      <c r="G26" s="92">
        <f>SUM(G28:H32)</f>
        <v>33159</v>
      </c>
      <c r="H26" s="106"/>
      <c r="I26" s="91">
        <f>C26/C24*100</f>
        <v>4.843345615065592</v>
      </c>
      <c r="J26" s="91"/>
      <c r="K26" s="91">
        <f>E26/E24*100</f>
        <v>5.224287610765326</v>
      </c>
      <c r="L26" s="91"/>
      <c r="M26" s="91">
        <f>G26/G24*100</f>
        <v>4.4984351322642215</v>
      </c>
      <c r="N26" s="91"/>
      <c r="O26" s="91"/>
      <c r="P26" s="91"/>
    </row>
    <row r="27" spans="1:16" ht="7.5" customHeight="1">
      <c r="A27" s="104"/>
      <c r="B27" s="104"/>
      <c r="C27" s="149"/>
      <c r="D27" s="144"/>
      <c r="E27" s="106"/>
      <c r="F27" s="106"/>
      <c r="G27" s="92"/>
      <c r="H27" s="106"/>
      <c r="I27" s="70"/>
      <c r="J27" s="70"/>
      <c r="K27" s="144"/>
      <c r="L27" s="144"/>
      <c r="M27" s="106"/>
      <c r="N27" s="106"/>
      <c r="O27" s="106"/>
      <c r="P27" s="106"/>
    </row>
    <row r="28" spans="1:16" ht="18.75" customHeight="1">
      <c r="A28" s="101">
        <v>0</v>
      </c>
      <c r="B28" s="101"/>
      <c r="C28" s="105">
        <f>SUM(E28:H28)</f>
        <v>14020</v>
      </c>
      <c r="D28" s="92"/>
      <c r="E28" s="128">
        <v>7190</v>
      </c>
      <c r="F28" s="129"/>
      <c r="G28" s="128">
        <v>6830</v>
      </c>
      <c r="H28" s="128"/>
      <c r="I28" s="91">
        <f>C28/C24*100</f>
        <v>0.9982022391911856</v>
      </c>
      <c r="J28" s="91"/>
      <c r="K28" s="91">
        <f>E28/E24*100</f>
        <v>1.0773117251671407</v>
      </c>
      <c r="L28" s="91"/>
      <c r="M28" s="91">
        <f>G28/G24*100</f>
        <v>0.9265753476692493</v>
      </c>
      <c r="N28" s="91"/>
      <c r="O28" s="91"/>
      <c r="P28" s="91"/>
    </row>
    <row r="29" spans="1:16" ht="18.75" customHeight="1">
      <c r="A29" s="101">
        <v>1</v>
      </c>
      <c r="B29" s="101"/>
      <c r="C29" s="105">
        <f>SUM(E29:H29)</f>
        <v>13800</v>
      </c>
      <c r="D29" s="92"/>
      <c r="E29" s="128">
        <v>7106</v>
      </c>
      <c r="F29" s="129"/>
      <c r="G29" s="128">
        <v>6694</v>
      </c>
      <c r="H29" s="128"/>
      <c r="I29" s="91">
        <f>C29/C24*100</f>
        <v>0.9825385806589416</v>
      </c>
      <c r="J29" s="91"/>
      <c r="K29" s="91">
        <f>E29/E24*100</f>
        <v>1.0647256076547569</v>
      </c>
      <c r="L29" s="106"/>
      <c r="M29" s="91">
        <f>G29/G24*100</f>
        <v>0.9081252382573871</v>
      </c>
      <c r="N29" s="91"/>
      <c r="O29" s="91"/>
      <c r="P29" s="91"/>
    </row>
    <row r="30" spans="1:16" ht="18.75" customHeight="1">
      <c r="A30" s="101">
        <v>2</v>
      </c>
      <c r="B30" s="101"/>
      <c r="C30" s="105">
        <f>SUM(E30:H30)</f>
        <v>13801</v>
      </c>
      <c r="D30" s="92"/>
      <c r="E30" s="128">
        <v>7046</v>
      </c>
      <c r="F30" s="129"/>
      <c r="G30" s="128">
        <v>6755</v>
      </c>
      <c r="H30" s="128"/>
      <c r="I30" s="91">
        <f>C30/C24*100</f>
        <v>0.9826097791068155</v>
      </c>
      <c r="J30" s="91"/>
      <c r="K30" s="91">
        <f>E30/E24*100</f>
        <v>1.0557355237173398</v>
      </c>
      <c r="L30" s="106"/>
      <c r="M30" s="91">
        <f>G30/G24*100</f>
        <v>0.9164006549788841</v>
      </c>
      <c r="N30" s="91"/>
      <c r="O30" s="91"/>
      <c r="P30" s="91"/>
    </row>
    <row r="31" spans="1:16" ht="18.75" customHeight="1">
      <c r="A31" s="101">
        <v>3</v>
      </c>
      <c r="B31" s="101"/>
      <c r="C31" s="105">
        <f>SUM(E31:H31)</f>
        <v>13510</v>
      </c>
      <c r="D31" s="92"/>
      <c r="E31" s="128">
        <v>6899</v>
      </c>
      <c r="F31" s="129"/>
      <c r="G31" s="128">
        <v>6611</v>
      </c>
      <c r="H31" s="128"/>
      <c r="I31" s="91">
        <f>C31/C24*100</f>
        <v>0.9618910307755292</v>
      </c>
      <c r="J31" s="91"/>
      <c r="K31" s="91">
        <f>E31/E24*100</f>
        <v>1.033709818070668</v>
      </c>
      <c r="L31" s="106"/>
      <c r="M31" s="91">
        <f>G31/G24*100</f>
        <v>0.8968652450133832</v>
      </c>
      <c r="N31" s="91"/>
      <c r="O31" s="91"/>
      <c r="P31" s="91"/>
    </row>
    <row r="32" spans="1:16" ht="18.75" customHeight="1">
      <c r="A32" s="101">
        <v>4</v>
      </c>
      <c r="B32" s="101"/>
      <c r="C32" s="105">
        <f>SUM(E32:H32)</f>
        <v>12895</v>
      </c>
      <c r="D32" s="92"/>
      <c r="E32" s="128">
        <v>6626</v>
      </c>
      <c r="F32" s="129"/>
      <c r="G32" s="128">
        <v>6269</v>
      </c>
      <c r="H32" s="128"/>
      <c r="I32" s="91">
        <f>C32/C24*100</f>
        <v>0.9181039853331198</v>
      </c>
      <c r="J32" s="91"/>
      <c r="K32" s="91">
        <f>E32/E24*100</f>
        <v>0.9928049361554206</v>
      </c>
      <c r="L32" s="106"/>
      <c r="M32" s="91">
        <f>G32/G24*100</f>
        <v>0.8504686463453183</v>
      </c>
      <c r="N32" s="91"/>
      <c r="O32" s="91"/>
      <c r="P32" s="91"/>
    </row>
    <row r="33" spans="1:16" ht="7.5" customHeight="1">
      <c r="A33" s="104"/>
      <c r="B33" s="104"/>
      <c r="C33" s="116"/>
      <c r="D33" s="106"/>
      <c r="E33" s="129"/>
      <c r="F33" s="129"/>
      <c r="G33" s="128"/>
      <c r="H33" s="129"/>
      <c r="I33" s="70"/>
      <c r="J33" s="70"/>
      <c r="K33" s="61"/>
      <c r="L33" s="61"/>
      <c r="M33" s="106"/>
      <c r="N33" s="106"/>
      <c r="O33" s="106"/>
      <c r="P33" s="106"/>
    </row>
    <row r="34" spans="1:16" ht="18.75" customHeight="1">
      <c r="A34" s="101" t="s">
        <v>42</v>
      </c>
      <c r="B34" s="101"/>
      <c r="C34" s="105">
        <f>SUM(E34:H34)</f>
        <v>64099</v>
      </c>
      <c r="D34" s="106"/>
      <c r="E34" s="128">
        <v>32933</v>
      </c>
      <c r="F34" s="129"/>
      <c r="G34" s="128">
        <v>31166</v>
      </c>
      <c r="H34" s="129"/>
      <c r="I34" s="91">
        <f>C34/C24*100</f>
        <v>4.563749310265036</v>
      </c>
      <c r="J34" s="91"/>
      <c r="K34" s="91">
        <f>E34/E24*100</f>
        <v>4.934507238515917</v>
      </c>
      <c r="L34" s="106"/>
      <c r="M34" s="91">
        <f>G34/G24*100</f>
        <v>4.228059631838919</v>
      </c>
      <c r="N34" s="91"/>
      <c r="O34" s="91"/>
      <c r="P34" s="91"/>
    </row>
    <row r="35" spans="1:16" ht="18.75" customHeight="1">
      <c r="A35" s="101" t="s">
        <v>43</v>
      </c>
      <c r="B35" s="101"/>
      <c r="C35" s="105">
        <f aca="true" t="shared" si="4" ref="C35:C53">SUM(E35:H35)</f>
        <v>64332</v>
      </c>
      <c r="D35" s="106"/>
      <c r="E35" s="128">
        <v>32736</v>
      </c>
      <c r="F35" s="129"/>
      <c r="G35" s="128">
        <v>31596</v>
      </c>
      <c r="H35" s="129"/>
      <c r="I35" s="91">
        <f>C35/C24*100</f>
        <v>4.58033854861964</v>
      </c>
      <c r="J35" s="91"/>
      <c r="K35" s="91">
        <f>E35/E24*100</f>
        <v>4.904989796254731</v>
      </c>
      <c r="L35" s="91"/>
      <c r="M35" s="91">
        <f>G35/G24*100</f>
        <v>4.286394536597013</v>
      </c>
      <c r="N35" s="91"/>
      <c r="O35" s="91"/>
      <c r="P35" s="91"/>
    </row>
    <row r="36" spans="1:16" ht="18.75" customHeight="1">
      <c r="A36" s="101" t="s">
        <v>44</v>
      </c>
      <c r="B36" s="101"/>
      <c r="C36" s="105">
        <f t="shared" si="4"/>
        <v>65350</v>
      </c>
      <c r="D36" s="106"/>
      <c r="E36" s="128">
        <v>33078</v>
      </c>
      <c r="F36" s="129"/>
      <c r="G36" s="128">
        <v>32272</v>
      </c>
      <c r="H36" s="129"/>
      <c r="I36" s="91">
        <f>C36/C24*100</f>
        <v>4.6528185685552055</v>
      </c>
      <c r="J36" s="91"/>
      <c r="K36" s="91">
        <f>E36/E24*100</f>
        <v>4.9562332746980085</v>
      </c>
      <c r="L36" s="106"/>
      <c r="M36" s="91">
        <f>G36/G24*100</f>
        <v>4.378102433379503</v>
      </c>
      <c r="N36" s="91"/>
      <c r="O36" s="91"/>
      <c r="P36" s="91"/>
    </row>
    <row r="37" spans="1:16" ht="18.75" customHeight="1">
      <c r="A37" s="101" t="s">
        <v>45</v>
      </c>
      <c r="B37" s="101"/>
      <c r="C37" s="105">
        <f t="shared" si="4"/>
        <v>86784</v>
      </c>
      <c r="D37" s="106"/>
      <c r="E37" s="128">
        <v>41766</v>
      </c>
      <c r="F37" s="129"/>
      <c r="G37" s="128">
        <v>45018</v>
      </c>
      <c r="H37" s="129"/>
      <c r="I37" s="91">
        <f>C37/C24*100</f>
        <v>6.178886100283014</v>
      </c>
      <c r="J37" s="91"/>
      <c r="K37" s="91">
        <f>E37/E24*100</f>
        <v>6.257997428835995</v>
      </c>
      <c r="L37" s="106"/>
      <c r="M37" s="91">
        <f>G37/G24*100</f>
        <v>6.107257540464753</v>
      </c>
      <c r="N37" s="91"/>
      <c r="O37" s="91"/>
      <c r="P37" s="91"/>
    </row>
    <row r="38" spans="1:16" ht="18.75" customHeight="1">
      <c r="A38" s="101" t="s">
        <v>46</v>
      </c>
      <c r="B38" s="101"/>
      <c r="C38" s="105">
        <f t="shared" si="4"/>
        <v>106818</v>
      </c>
      <c r="D38" s="106"/>
      <c r="E38" s="128">
        <v>50717</v>
      </c>
      <c r="F38" s="129"/>
      <c r="G38" s="128">
        <v>56101</v>
      </c>
      <c r="H38" s="129"/>
      <c r="I38" s="91">
        <f>C38/C24*100</f>
        <v>7.605275804987452</v>
      </c>
      <c r="J38" s="91"/>
      <c r="K38" s="91">
        <f>E38/E24*100</f>
        <v>7.5991681175663235</v>
      </c>
      <c r="L38" s="106"/>
      <c r="M38" s="91">
        <f>G38/G24*100</f>
        <v>7.610805794962307</v>
      </c>
      <c r="N38" s="91"/>
      <c r="O38" s="91"/>
      <c r="P38" s="91"/>
    </row>
    <row r="39" spans="1:16" ht="18.75" customHeight="1">
      <c r="A39" s="101" t="s">
        <v>47</v>
      </c>
      <c r="B39" s="101"/>
      <c r="C39" s="105">
        <f t="shared" si="4"/>
        <v>114597</v>
      </c>
      <c r="D39" s="106"/>
      <c r="E39" s="128">
        <v>55580</v>
      </c>
      <c r="F39" s="129"/>
      <c r="G39" s="128">
        <v>59017</v>
      </c>
      <c r="H39" s="129"/>
      <c r="I39" s="91">
        <f>C39/C24*100</f>
        <v>8.159128530998025</v>
      </c>
      <c r="J39" s="91"/>
      <c r="K39" s="91">
        <f>E39/E24*100</f>
        <v>8.327814420693974</v>
      </c>
      <c r="L39" s="106"/>
      <c r="M39" s="91">
        <f>G39/G24*100</f>
        <v>8.006397846763702</v>
      </c>
      <c r="N39" s="91"/>
      <c r="O39" s="91"/>
      <c r="P39" s="91"/>
    </row>
    <row r="40" spans="1:16" ht="18.75" customHeight="1">
      <c r="A40" s="101" t="s">
        <v>48</v>
      </c>
      <c r="B40" s="101"/>
      <c r="C40" s="105">
        <f t="shared" si="4"/>
        <v>121837</v>
      </c>
      <c r="D40" s="106"/>
      <c r="E40" s="128">
        <v>59876</v>
      </c>
      <c r="F40" s="129"/>
      <c r="G40" s="128">
        <v>61961</v>
      </c>
      <c r="H40" s="129"/>
      <c r="I40" s="91">
        <f>C40/C24*100</f>
        <v>8.6746052936046</v>
      </c>
      <c r="J40" s="91"/>
      <c r="K40" s="91">
        <f>E40/E24*100</f>
        <v>8.971504430613034</v>
      </c>
      <c r="L40" s="106"/>
      <c r="M40" s="91">
        <f>G40/G24*100</f>
        <v>8.405788450502834</v>
      </c>
      <c r="N40" s="91"/>
      <c r="O40" s="91"/>
      <c r="P40" s="91"/>
    </row>
    <row r="41" spans="1:16" ht="18.75" customHeight="1">
      <c r="A41" s="101" t="s">
        <v>49</v>
      </c>
      <c r="B41" s="101"/>
      <c r="C41" s="105">
        <f t="shared" si="4"/>
        <v>103523</v>
      </c>
      <c r="D41" s="106"/>
      <c r="E41" s="128">
        <v>50714</v>
      </c>
      <c r="F41" s="129"/>
      <c r="G41" s="128">
        <v>52809</v>
      </c>
      <c r="H41" s="129"/>
      <c r="I41" s="91">
        <f>C41/C24*100</f>
        <v>7.37067691924316</v>
      </c>
      <c r="J41" s="91"/>
      <c r="K41" s="91">
        <f>E41/E24*100</f>
        <v>7.598718613369454</v>
      </c>
      <c r="L41" s="106"/>
      <c r="M41" s="91">
        <f>G41/G24*100</f>
        <v>7.16420461713988</v>
      </c>
      <c r="N41" s="91"/>
      <c r="O41" s="91"/>
      <c r="P41" s="91"/>
    </row>
    <row r="42" spans="1:16" ht="18.75" customHeight="1">
      <c r="A42" s="101" t="s">
        <v>50</v>
      </c>
      <c r="B42" s="101"/>
      <c r="C42" s="105">
        <f t="shared" si="4"/>
        <v>90389</v>
      </c>
      <c r="D42" s="106"/>
      <c r="E42" s="128">
        <v>44147</v>
      </c>
      <c r="F42" s="129"/>
      <c r="G42" s="128">
        <v>46242</v>
      </c>
      <c r="H42" s="129"/>
      <c r="I42" s="91">
        <f>C42/C24*100</f>
        <v>6.4355565048681935</v>
      </c>
      <c r="J42" s="91"/>
      <c r="K42" s="91">
        <f>E42/E24*100</f>
        <v>6.614753926419159</v>
      </c>
      <c r="L42" s="106"/>
      <c r="M42" s="91">
        <f>G42/G24*100</f>
        <v>6.273308525171512</v>
      </c>
      <c r="N42" s="91"/>
      <c r="O42" s="91"/>
      <c r="P42" s="91"/>
    </row>
    <row r="43" spans="1:16" ht="18.75" customHeight="1">
      <c r="A43" s="101" t="s">
        <v>51</v>
      </c>
      <c r="B43" s="101"/>
      <c r="C43" s="105">
        <f t="shared" si="4"/>
        <v>83879</v>
      </c>
      <c r="D43" s="106"/>
      <c r="E43" s="128">
        <v>41016</v>
      </c>
      <c r="F43" s="129"/>
      <c r="G43" s="128">
        <v>42863</v>
      </c>
      <c r="H43" s="129"/>
      <c r="I43" s="91">
        <f>C43/C24*100</f>
        <v>5.972054609209519</v>
      </c>
      <c r="J43" s="91"/>
      <c r="K43" s="91">
        <f>E43/E24*100</f>
        <v>6.145621379618281</v>
      </c>
      <c r="L43" s="106"/>
      <c r="M43" s="91">
        <f>G43/G24*100</f>
        <v>5.814904703828263</v>
      </c>
      <c r="N43" s="91"/>
      <c r="O43" s="91"/>
      <c r="P43" s="91"/>
    </row>
    <row r="44" spans="1:16" ht="18.75" customHeight="1">
      <c r="A44" s="101" t="s">
        <v>52</v>
      </c>
      <c r="B44" s="101"/>
      <c r="C44" s="105">
        <f t="shared" si="4"/>
        <v>90993</v>
      </c>
      <c r="D44" s="106"/>
      <c r="E44" s="128">
        <v>44251</v>
      </c>
      <c r="F44" s="129"/>
      <c r="G44" s="128">
        <v>46742</v>
      </c>
      <c r="H44" s="129"/>
      <c r="I44" s="91">
        <f>C44/C24*100</f>
        <v>6.4785603673839915</v>
      </c>
      <c r="J44" s="91"/>
      <c r="K44" s="91">
        <f>E44/E24*100</f>
        <v>6.63033673857735</v>
      </c>
      <c r="L44" s="106"/>
      <c r="M44" s="91">
        <f>G44/G24*100</f>
        <v>6.341139809773945</v>
      </c>
      <c r="N44" s="91"/>
      <c r="O44" s="91"/>
      <c r="P44" s="91"/>
    </row>
    <row r="45" spans="1:16" ht="18.75" customHeight="1">
      <c r="A45" s="101" t="s">
        <v>53</v>
      </c>
      <c r="B45" s="101"/>
      <c r="C45" s="105">
        <f t="shared" si="4"/>
        <v>98450</v>
      </c>
      <c r="D45" s="106"/>
      <c r="E45" s="128">
        <v>47148</v>
      </c>
      <c r="F45" s="129"/>
      <c r="G45" s="128">
        <v>51302</v>
      </c>
      <c r="H45" s="129"/>
      <c r="I45" s="91">
        <f>C45/C24*100</f>
        <v>7.009487193179188</v>
      </c>
      <c r="J45" s="91"/>
      <c r="K45" s="91">
        <f>E45/E24*100</f>
        <v>7.0644079580223025</v>
      </c>
      <c r="L45" s="106"/>
      <c r="M45" s="91">
        <f>G45/G24*100</f>
        <v>6.959761125348144</v>
      </c>
      <c r="N45" s="91"/>
      <c r="O45" s="91"/>
      <c r="P45" s="91"/>
    </row>
    <row r="46" spans="1:16" ht="18.75" customHeight="1">
      <c r="A46" s="101" t="s">
        <v>54</v>
      </c>
      <c r="B46" s="101"/>
      <c r="C46" s="105">
        <f t="shared" si="4"/>
        <v>71642</v>
      </c>
      <c r="D46" s="106"/>
      <c r="E46" s="128">
        <v>32503</v>
      </c>
      <c r="F46" s="129"/>
      <c r="G46" s="128">
        <v>39139</v>
      </c>
      <c r="H46" s="129"/>
      <c r="I46" s="91">
        <f>C46/C24*100</f>
        <v>5.100799202577384</v>
      </c>
      <c r="J46" s="91"/>
      <c r="K46" s="91">
        <f>E46/E24*100</f>
        <v>4.870078303631095</v>
      </c>
      <c r="L46" s="106"/>
      <c r="M46" s="91">
        <f>G46/G24*100</f>
        <v>5.3096972961093325</v>
      </c>
      <c r="N46" s="91"/>
      <c r="O46" s="91"/>
      <c r="P46" s="91"/>
    </row>
    <row r="47" spans="1:16" ht="18.75" customHeight="1">
      <c r="A47" s="101" t="s">
        <v>55</v>
      </c>
      <c r="B47" s="101"/>
      <c r="C47" s="105">
        <f t="shared" si="4"/>
        <v>59103</v>
      </c>
      <c r="D47" s="106"/>
      <c r="E47" s="128">
        <v>25374</v>
      </c>
      <c r="F47" s="129"/>
      <c r="G47" s="128">
        <v>33729</v>
      </c>
      <c r="H47" s="129"/>
      <c r="I47" s="91">
        <f>C47/C24*100</f>
        <v>4.20804186468735</v>
      </c>
      <c r="J47" s="91"/>
      <c r="K47" s="91">
        <f>E47/E24*100</f>
        <v>3.801906497133661</v>
      </c>
      <c r="L47" s="106"/>
      <c r="M47" s="91">
        <f>G47/G24*100</f>
        <v>4.575762796710996</v>
      </c>
      <c r="N47" s="91"/>
      <c r="O47" s="91"/>
      <c r="P47" s="91"/>
    </row>
    <row r="48" spans="1:16" ht="18.75" customHeight="1">
      <c r="A48" s="101" t="s">
        <v>56</v>
      </c>
      <c r="B48" s="101"/>
      <c r="C48" s="105">
        <f t="shared" si="4"/>
        <v>49408</v>
      </c>
      <c r="D48" s="106"/>
      <c r="E48" s="128">
        <v>20262</v>
      </c>
      <c r="F48" s="129"/>
      <c r="G48" s="128">
        <v>29146</v>
      </c>
      <c r="H48" s="129"/>
      <c r="I48" s="91">
        <f>C48/C24*100</f>
        <v>3.517772912550506</v>
      </c>
      <c r="J48" s="91"/>
      <c r="K48" s="91">
        <f>E48/E24*100</f>
        <v>3.0359513456657305</v>
      </c>
      <c r="L48" s="91"/>
      <c r="M48" s="91">
        <f>G48/G24*100</f>
        <v>3.954021242045086</v>
      </c>
      <c r="N48" s="91"/>
      <c r="O48" s="91"/>
      <c r="P48" s="91"/>
    </row>
    <row r="49" spans="1:16" ht="18.75" customHeight="1">
      <c r="A49" s="101" t="s">
        <v>57</v>
      </c>
      <c r="B49" s="101"/>
      <c r="C49" s="105">
        <f t="shared" si="4"/>
        <v>34417</v>
      </c>
      <c r="D49" s="106"/>
      <c r="E49" s="128">
        <v>12447</v>
      </c>
      <c r="F49" s="129"/>
      <c r="G49" s="128">
        <v>21970</v>
      </c>
      <c r="H49" s="129"/>
      <c r="I49" s="91">
        <f>C49/C24*100</f>
        <v>2.4504369804738255</v>
      </c>
      <c r="J49" s="91"/>
      <c r="K49" s="91">
        <f>E49/E24*100</f>
        <v>1.8649929128171625</v>
      </c>
      <c r="L49" s="106"/>
      <c r="M49" s="91">
        <f>G49/G24*100</f>
        <v>2.9805066454309523</v>
      </c>
      <c r="N49" s="91"/>
      <c r="O49" s="91"/>
      <c r="P49" s="91"/>
    </row>
    <row r="50" spans="1:16" ht="18.75" customHeight="1">
      <c r="A50" s="101" t="s">
        <v>58</v>
      </c>
      <c r="B50" s="101"/>
      <c r="C50" s="105">
        <f t="shared" si="4"/>
        <v>19791</v>
      </c>
      <c r="D50" s="106"/>
      <c r="E50" s="128">
        <v>5772</v>
      </c>
      <c r="F50" s="129"/>
      <c r="G50" s="128">
        <v>14019</v>
      </c>
      <c r="H50" s="129"/>
      <c r="I50" s="91">
        <f>C50/C24*100</f>
        <v>1.4090884818710954</v>
      </c>
      <c r="J50" s="91"/>
      <c r="K50" s="91">
        <f>E50/E24*100</f>
        <v>0.8648460747795181</v>
      </c>
      <c r="L50" s="106"/>
      <c r="M50" s="91">
        <f>G50/G24*100</f>
        <v>1.9018535576830462</v>
      </c>
      <c r="N50" s="91"/>
      <c r="O50" s="91"/>
      <c r="P50" s="91"/>
    </row>
    <row r="51" spans="1:16" ht="18.75" customHeight="1">
      <c r="A51" s="101" t="s">
        <v>59</v>
      </c>
      <c r="B51" s="101"/>
      <c r="C51" s="105">
        <f t="shared" si="4"/>
        <v>8099</v>
      </c>
      <c r="D51" s="106"/>
      <c r="E51" s="128">
        <v>1734</v>
      </c>
      <c r="F51" s="129"/>
      <c r="G51" s="128">
        <v>6365</v>
      </c>
      <c r="H51" s="129"/>
      <c r="I51" s="91">
        <f>C51/C24*100</f>
        <v>0.5766362293302005</v>
      </c>
      <c r="J51" s="91"/>
      <c r="K51" s="91">
        <f>E51/E24*100</f>
        <v>0.25981342579135214</v>
      </c>
      <c r="L51" s="106"/>
      <c r="M51" s="91">
        <f>G51/G24*100</f>
        <v>0.8634922529889856</v>
      </c>
      <c r="N51" s="91"/>
      <c r="O51" s="91"/>
      <c r="P51" s="91"/>
    </row>
    <row r="52" spans="1:16" ht="18.75" customHeight="1">
      <c r="A52" s="101" t="s">
        <v>60</v>
      </c>
      <c r="B52" s="101"/>
      <c r="C52" s="105">
        <f t="shared" si="4"/>
        <v>2541</v>
      </c>
      <c r="D52" s="106"/>
      <c r="E52" s="128">
        <v>433</v>
      </c>
      <c r="F52" s="129"/>
      <c r="G52" s="128">
        <v>2108</v>
      </c>
      <c r="H52" s="129"/>
      <c r="I52" s="91">
        <f>C52/C24*100</f>
        <v>0.18091525604741818</v>
      </c>
      <c r="J52" s="91"/>
      <c r="K52" s="91">
        <f>E52/E24*100</f>
        <v>0.0648784390816929</v>
      </c>
      <c r="L52" s="106"/>
      <c r="M52" s="91">
        <f>G52/G24*100</f>
        <v>0.285976695883862</v>
      </c>
      <c r="N52" s="91"/>
      <c r="O52" s="91"/>
      <c r="P52" s="91"/>
    </row>
    <row r="53" spans="1:16" ht="18.75" customHeight="1">
      <c r="A53" s="101" t="s">
        <v>61</v>
      </c>
      <c r="B53" s="101"/>
      <c r="C53" s="105">
        <f t="shared" si="4"/>
        <v>447</v>
      </c>
      <c r="D53" s="106"/>
      <c r="E53" s="128">
        <v>48</v>
      </c>
      <c r="F53" s="129"/>
      <c r="G53" s="128">
        <v>399</v>
      </c>
      <c r="H53" s="129"/>
      <c r="I53" s="91">
        <f>C53/C24*100</f>
        <v>0.03182570619960485</v>
      </c>
      <c r="J53" s="91"/>
      <c r="K53" s="91">
        <f>E53/E24*100</f>
        <v>0.007192067149933623</v>
      </c>
      <c r="L53" s="106"/>
      <c r="M53" s="91">
        <f>G53/G24*100</f>
        <v>0.05412936511274238</v>
      </c>
      <c r="N53" s="91"/>
      <c r="O53" s="91"/>
      <c r="P53" s="91"/>
    </row>
    <row r="54" spans="1:16" ht="18.75" customHeight="1">
      <c r="A54" s="101" t="s">
        <v>62</v>
      </c>
      <c r="B54" s="101"/>
      <c r="C54" s="116"/>
      <c r="D54" s="106"/>
      <c r="E54" s="106"/>
      <c r="F54" s="106"/>
      <c r="G54" s="92"/>
      <c r="H54" s="106"/>
      <c r="I54" s="70"/>
      <c r="J54" s="70"/>
      <c r="K54" s="61"/>
      <c r="L54" s="70"/>
      <c r="M54" s="106"/>
      <c r="N54" s="106"/>
      <c r="O54" s="106"/>
      <c r="P54" s="106"/>
    </row>
    <row r="55" spans="1:16" ht="18.75" customHeight="1">
      <c r="A55" s="101" t="s">
        <v>63</v>
      </c>
      <c r="B55" s="101"/>
      <c r="C55" s="105">
        <f>SUM(E55:H55)</f>
        <v>196457</v>
      </c>
      <c r="D55" s="106"/>
      <c r="E55" s="92">
        <f>E26+E34+E35</f>
        <v>100536</v>
      </c>
      <c r="F55" s="106"/>
      <c r="G55" s="92">
        <f>G26+G34+G35</f>
        <v>95921</v>
      </c>
      <c r="H55" s="106"/>
      <c r="I55" s="91">
        <f>C55/C24*100</f>
        <v>13.987433473950267</v>
      </c>
      <c r="J55" s="91"/>
      <c r="K55" s="91">
        <f>E55/E24*100</f>
        <v>15.063784645535975</v>
      </c>
      <c r="L55" s="106"/>
      <c r="M55" s="91">
        <f>G55/G24*100</f>
        <v>13.012889300700154</v>
      </c>
      <c r="N55" s="91"/>
      <c r="O55" s="91"/>
      <c r="P55" s="91"/>
    </row>
    <row r="56" spans="1:16" ht="18.75" customHeight="1">
      <c r="A56" s="101" t="s">
        <v>64</v>
      </c>
      <c r="B56" s="101"/>
      <c r="C56" s="105">
        <f>SUM(E56:H56)</f>
        <v>962620</v>
      </c>
      <c r="D56" s="106"/>
      <c r="E56" s="92">
        <f>SUM(E36:F45)</f>
        <v>468293</v>
      </c>
      <c r="F56" s="106"/>
      <c r="G56" s="92">
        <f>SUM(G36:G45)</f>
        <v>494327</v>
      </c>
      <c r="H56" s="106"/>
      <c r="I56" s="91">
        <f>C56/C24*100</f>
        <v>68.53704989231235</v>
      </c>
      <c r="J56" s="91"/>
      <c r="K56" s="91">
        <f>E56/E24*100</f>
        <v>70.16655628841389</v>
      </c>
      <c r="L56" s="106"/>
      <c r="M56" s="91">
        <f>G56/G24*100</f>
        <v>67.06167084733484</v>
      </c>
      <c r="N56" s="91"/>
      <c r="O56" s="91"/>
      <c r="P56" s="91"/>
    </row>
    <row r="57" spans="1:16" ht="18.75" customHeight="1" thickBot="1">
      <c r="A57" s="102" t="s">
        <v>65</v>
      </c>
      <c r="B57" s="103"/>
      <c r="C57" s="107">
        <f>SUM(E57:H57)</f>
        <v>245448</v>
      </c>
      <c r="D57" s="108"/>
      <c r="E57" s="120">
        <f>SUM(E46:F53)</f>
        <v>98573</v>
      </c>
      <c r="F57" s="108"/>
      <c r="G57" s="120">
        <f>SUM(G46:G53)</f>
        <v>146875</v>
      </c>
      <c r="H57" s="108"/>
      <c r="I57" s="134">
        <f>C57/C24*100</f>
        <v>17.475516633737385</v>
      </c>
      <c r="J57" s="134"/>
      <c r="K57" s="134">
        <f>E57/E24*100</f>
        <v>14.769659066050147</v>
      </c>
      <c r="L57" s="108"/>
      <c r="M57" s="134">
        <f>G57/G24*100</f>
        <v>19.925439851965006</v>
      </c>
      <c r="N57" s="134"/>
      <c r="O57" s="134"/>
      <c r="P57" s="134"/>
    </row>
    <row r="58" spans="1:6" ht="13.5">
      <c r="A58" s="46"/>
      <c r="B58" s="47"/>
      <c r="C58" s="47"/>
      <c r="D58" s="47"/>
      <c r="E58" s="45"/>
      <c r="F58" s="46"/>
    </row>
    <row r="59" spans="1:6" ht="13.5">
      <c r="A59" s="46"/>
      <c r="B59" s="47"/>
      <c r="C59" s="47"/>
      <c r="D59" s="47"/>
      <c r="E59" s="45"/>
      <c r="F59" s="45"/>
    </row>
    <row r="60" spans="1:6" ht="13.5">
      <c r="A60" s="46"/>
      <c r="B60" s="47"/>
      <c r="C60" s="47"/>
      <c r="D60" s="47"/>
      <c r="E60" s="45"/>
      <c r="F60" s="45"/>
    </row>
  </sheetData>
  <sheetProtection/>
  <mergeCells count="315">
    <mergeCell ref="F4:F5"/>
    <mergeCell ref="G4:G5"/>
    <mergeCell ref="C30:D30"/>
    <mergeCell ref="A24:B24"/>
    <mergeCell ref="A25:B25"/>
    <mergeCell ref="A26:B26"/>
    <mergeCell ref="A27:B27"/>
    <mergeCell ref="A28:B28"/>
    <mergeCell ref="A29:B29"/>
    <mergeCell ref="G30:H30"/>
    <mergeCell ref="O4:O5"/>
    <mergeCell ref="P4:P5"/>
    <mergeCell ref="N3:P3"/>
    <mergeCell ref="G31:H31"/>
    <mergeCell ref="N7:P7"/>
    <mergeCell ref="N9:P9"/>
    <mergeCell ref="N10:P10"/>
    <mergeCell ref="N11:P11"/>
    <mergeCell ref="N12:P12"/>
    <mergeCell ref="N13:P13"/>
    <mergeCell ref="N14:P14"/>
    <mergeCell ref="N15:P15"/>
    <mergeCell ref="G28:H28"/>
    <mergeCell ref="G29:H29"/>
    <mergeCell ref="K28:L28"/>
    <mergeCell ref="K29:L29"/>
    <mergeCell ref="J16:K16"/>
    <mergeCell ref="K23:L23"/>
    <mergeCell ref="I22:P22"/>
    <mergeCell ref="I23:J23"/>
    <mergeCell ref="C28:D28"/>
    <mergeCell ref="C29:D29"/>
    <mergeCell ref="G24:H24"/>
    <mergeCell ref="G25:H25"/>
    <mergeCell ref="G26:H26"/>
    <mergeCell ref="G27:H27"/>
    <mergeCell ref="C24:D24"/>
    <mergeCell ref="C25:D25"/>
    <mergeCell ref="C26:D26"/>
    <mergeCell ref="C27:D27"/>
    <mergeCell ref="H9:I9"/>
    <mergeCell ref="H10:I10"/>
    <mergeCell ref="H11:I11"/>
    <mergeCell ref="H12:I12"/>
    <mergeCell ref="H4:I5"/>
    <mergeCell ref="H6:I6"/>
    <mergeCell ref="H7:I7"/>
    <mergeCell ref="H8:I8"/>
    <mergeCell ref="I55:J55"/>
    <mergeCell ref="I56:J56"/>
    <mergeCell ref="I57:J57"/>
    <mergeCell ref="M30:P30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K55:L55"/>
    <mergeCell ref="K56:L56"/>
    <mergeCell ref="K57:L57"/>
    <mergeCell ref="I24:J24"/>
    <mergeCell ref="I26:J26"/>
    <mergeCell ref="I28:J28"/>
    <mergeCell ref="I29:J29"/>
    <mergeCell ref="I30:J30"/>
    <mergeCell ref="I31:J31"/>
    <mergeCell ref="I32:J32"/>
    <mergeCell ref="M31:P31"/>
    <mergeCell ref="M32:P32"/>
    <mergeCell ref="K52:L52"/>
    <mergeCell ref="K53:L53"/>
    <mergeCell ref="M33:P33"/>
    <mergeCell ref="M34:P34"/>
    <mergeCell ref="M35:P35"/>
    <mergeCell ref="M36:P36"/>
    <mergeCell ref="M37:P37"/>
    <mergeCell ref="M38:P38"/>
    <mergeCell ref="M39:P39"/>
    <mergeCell ref="M40:P40"/>
    <mergeCell ref="M41:P41"/>
    <mergeCell ref="M47:P47"/>
    <mergeCell ref="M48:P48"/>
    <mergeCell ref="M49:P49"/>
    <mergeCell ref="M42:P42"/>
    <mergeCell ref="M43:P43"/>
    <mergeCell ref="M44:P44"/>
    <mergeCell ref="M45:P45"/>
    <mergeCell ref="K49:L49"/>
    <mergeCell ref="K50:L50"/>
    <mergeCell ref="K51:L51"/>
    <mergeCell ref="M50:P50"/>
    <mergeCell ref="M51:P51"/>
    <mergeCell ref="K45:L45"/>
    <mergeCell ref="K46:L46"/>
    <mergeCell ref="K47:L47"/>
    <mergeCell ref="K48:L48"/>
    <mergeCell ref="K41:L41"/>
    <mergeCell ref="K42:L42"/>
    <mergeCell ref="K43:L43"/>
    <mergeCell ref="K44:L44"/>
    <mergeCell ref="K37:L37"/>
    <mergeCell ref="K38:L38"/>
    <mergeCell ref="K39:L39"/>
    <mergeCell ref="K40:L40"/>
    <mergeCell ref="K32:L32"/>
    <mergeCell ref="K34:L34"/>
    <mergeCell ref="K35:L35"/>
    <mergeCell ref="K36:L36"/>
    <mergeCell ref="K30:L30"/>
    <mergeCell ref="K31:L31"/>
    <mergeCell ref="K24:L24"/>
    <mergeCell ref="K25:L25"/>
    <mergeCell ref="K26:L26"/>
    <mergeCell ref="K27:L27"/>
    <mergeCell ref="H16:I16"/>
    <mergeCell ref="G23:H23"/>
    <mergeCell ref="J12:K12"/>
    <mergeCell ref="J13:K13"/>
    <mergeCell ref="J14:K14"/>
    <mergeCell ref="J15:K15"/>
    <mergeCell ref="L16:M16"/>
    <mergeCell ref="J3:K5"/>
    <mergeCell ref="J6:K6"/>
    <mergeCell ref="J7:K7"/>
    <mergeCell ref="J8:K8"/>
    <mergeCell ref="J9:K9"/>
    <mergeCell ref="J10:K10"/>
    <mergeCell ref="J11:K11"/>
    <mergeCell ref="L12:M12"/>
    <mergeCell ref="L13:M13"/>
    <mergeCell ref="L14:M14"/>
    <mergeCell ref="L15:M15"/>
    <mergeCell ref="L8:M8"/>
    <mergeCell ref="L9:M9"/>
    <mergeCell ref="L10:M10"/>
    <mergeCell ref="L11:M11"/>
    <mergeCell ref="M27:P27"/>
    <mergeCell ref="M28:P28"/>
    <mergeCell ref="M29:P29"/>
    <mergeCell ref="M57:P57"/>
    <mergeCell ref="M54:P54"/>
    <mergeCell ref="M55:P55"/>
    <mergeCell ref="M56:P56"/>
    <mergeCell ref="M52:P52"/>
    <mergeCell ref="M53:P53"/>
    <mergeCell ref="M46:P46"/>
    <mergeCell ref="M23:P23"/>
    <mergeCell ref="M24:P24"/>
    <mergeCell ref="M25:P25"/>
    <mergeCell ref="M26:P26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F3:I3"/>
    <mergeCell ref="D3:E5"/>
    <mergeCell ref="D7:E7"/>
    <mergeCell ref="D9:E9"/>
    <mergeCell ref="D10:E10"/>
    <mergeCell ref="D11:E11"/>
    <mergeCell ref="D12:E12"/>
    <mergeCell ref="C23:D23"/>
    <mergeCell ref="B13:C13"/>
    <mergeCell ref="B14:C14"/>
    <mergeCell ref="B15:C15"/>
    <mergeCell ref="B16:C16"/>
    <mergeCell ref="C22:H22"/>
    <mergeCell ref="H14:I14"/>
    <mergeCell ref="H15:I15"/>
    <mergeCell ref="H13:I13"/>
    <mergeCell ref="A20:P2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B3:C3"/>
    <mergeCell ref="B4:C5"/>
    <mergeCell ref="B7:C7"/>
    <mergeCell ref="B9:C9"/>
    <mergeCell ref="B10:C10"/>
    <mergeCell ref="B11:C11"/>
    <mergeCell ref="B12:C1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J2:P2"/>
    <mergeCell ref="A1:P1"/>
    <mergeCell ref="L21:P21"/>
    <mergeCell ref="D13:E13"/>
    <mergeCell ref="D14:E14"/>
    <mergeCell ref="D15:E15"/>
    <mergeCell ref="L3:M3"/>
    <mergeCell ref="L4:M5"/>
    <mergeCell ref="L6:M6"/>
    <mergeCell ref="L7:M7"/>
  </mergeCells>
  <printOptions horizontalCentered="1"/>
  <pageMargins left="0.5905511811023623" right="0.5905511811023623" top="0.5905511811023623" bottom="0.7874015748031497" header="0.5118110236220472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2008-01-21T06:52:58Z</cp:lastPrinted>
  <dcterms:created xsi:type="dcterms:W3CDTF">2004-04-02T09:49:09Z</dcterms:created>
  <dcterms:modified xsi:type="dcterms:W3CDTF">2012-04-20T02:38:19Z</dcterms:modified>
  <cp:category/>
  <cp:version/>
  <cp:contentType/>
  <cp:contentStatus/>
</cp:coreProperties>
</file>