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210" windowHeight="4230" activeTab="0"/>
  </bookViews>
  <sheets>
    <sheet name="４．リバースサーキュレーション" sheetId="1" r:id="rId1"/>
  </sheets>
  <definedNames>
    <definedName name="_xlnm.Print_Area" localSheetId="0">'４．リバースサーキュレーション'!$A$1:$AE$42</definedName>
  </definedNames>
  <calcPr fullCalcOnLoad="1"/>
</workbook>
</file>

<file path=xl/sharedStrings.xml><?xml version="1.0" encoding="utf-8"?>
<sst xmlns="http://schemas.openxmlformats.org/spreadsheetml/2006/main" count="59" uniqueCount="48">
  <si>
    <t>出　来　形　管　理　表</t>
  </si>
  <si>
    <t>計</t>
  </si>
  <si>
    <t>平　均</t>
  </si>
  <si>
    <t>杭番号</t>
  </si>
  <si>
    <t>設計値以上</t>
  </si>
  <si>
    <t>偏心量</t>
  </si>
  <si>
    <t>設計径（公称径）以上</t>
  </si>
  <si>
    <t>汚泥処理基準項目</t>
  </si>
  <si>
    <t>掘削長L2</t>
  </si>
  <si>
    <t>根入れ長
L1+L2</t>
  </si>
  <si>
    <t>杭径D</t>
  </si>
  <si>
    <t>D/4以内
かつ
+100以内</t>
  </si>
  <si>
    <t>掘削
土量V1</t>
  </si>
  <si>
    <t>掘削
土量V2</t>
  </si>
  <si>
    <t>π/4*
実測D^2*
L2</t>
  </si>
  <si>
    <t>＊1. 全数について杭中心で測定する。</t>
  </si>
  <si>
    <t xml:space="preserve">  2. 測定箇所について</t>
  </si>
  <si>
    <t>(参考)施工上の管理項目　（土木工事施工管理の手引きによる）</t>
  </si>
  <si>
    <t>基準高Ｇ．Ｌ</t>
  </si>
  <si>
    <t>掘削長
L1＝A-B</t>
  </si>
  <si>
    <t>工事名</t>
  </si>
  <si>
    <t>規格値</t>
  </si>
  <si>
    <t>①地山掘削
(土砂)</t>
  </si>
  <si>
    <t>差
（ｍ）</t>
  </si>
  <si>
    <t>実測
（ｍ)</t>
  </si>
  <si>
    <t>設計D/4
（ｍ）</t>
  </si>
  <si>
    <t>π/4*
Do^2*
L1</t>
  </si>
  <si>
    <t>No.1</t>
  </si>
  <si>
    <t>偏心量d=√ｘ2＋ｙ2</t>
  </si>
  <si>
    <t>±50</t>
  </si>
  <si>
    <t>ｍ</t>
  </si>
  <si>
    <t>リバースサーキュレーション工法</t>
  </si>
  <si>
    <t>ｽﾀﾝﾄﾞ
ﾊﾟｲﾌﾟ
内径Do</t>
  </si>
  <si>
    <t>②泥水使用掘削
(汚泥)</t>
  </si>
  <si>
    <t>泥水
下がり
検尺
C</t>
  </si>
  <si>
    <t>③
泥水
廃棄量
V3</t>
  </si>
  <si>
    <t>汚泥量
計
V2+V3-V4</t>
  </si>
  <si>
    <t>④
分離
土砂
V4</t>
  </si>
  <si>
    <t>計算
（ｍ3）</t>
  </si>
  <si>
    <t>実測
（ｍ）</t>
  </si>
  <si>
    <t>実測
（ｍ3）</t>
  </si>
  <si>
    <t>　ⅰ）スタンドパイプ建込み～ハンマグラフ中堀</t>
  </si>
  <si>
    <t>　ⅱ）リバース機能</t>
  </si>
  <si>
    <t>設計
（ｍ）</t>
  </si>
  <si>
    <t>実測
（ｍ）</t>
  </si>
  <si>
    <t xml:space="preserve">
測定項目</t>
  </si>
  <si>
    <t>様式４－６</t>
  </si>
  <si>
    <t>3－30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</si>
</sst>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\ &quot;月&quot;"/>
    <numFmt numFmtId="179" formatCode="0\ &quot;日&quot;"/>
    <numFmt numFmtId="180" formatCode="&quot;ＮＯ．&quot;0"/>
    <numFmt numFmtId="181" formatCode="0&quot;　層目&quot;"/>
    <numFmt numFmtId="182" formatCode="#,##0&quot;g  &quot;"/>
    <numFmt numFmtId="183" formatCode="0.000&quot;g/cm3&quot;"/>
    <numFmt numFmtId="184" formatCode="0.000"/>
    <numFmt numFmtId="185" formatCode="0.0"/>
    <numFmt numFmtId="186" formatCode="&quot; Wa &quot;0"/>
    <numFmt numFmtId="187" formatCode="&quot; Wb &quot;0"/>
    <numFmt numFmtId="188" formatCode="&quot; Wc &quot;\ 0"/>
    <numFmt numFmtId="189" formatCode="&quot; Ww &quot;\ 0"/>
    <numFmt numFmtId="190" formatCode="&quot; Ws &quot;0"/>
    <numFmt numFmtId="191" formatCode="0.0&quot; %  &quot;"/>
    <numFmt numFmtId="192" formatCode="0.0&quot;%&quot;"/>
    <numFmt numFmtId="193" formatCode="0.0\ \ &quot;%&quot;"/>
    <numFmt numFmtId="194" formatCode="0&quot;層目&quot;"/>
    <numFmt numFmtId="195" formatCode="0&quot;g&quot;"/>
    <numFmt numFmtId="196" formatCode="0&quot;cm3&quot;"/>
    <numFmt numFmtId="197" formatCode="0.00&quot;%&quot;"/>
    <numFmt numFmtId="198" formatCode="0.0_ "/>
    <numFmt numFmtId="199" formatCode="0.000_);[Red]\(0.000\)"/>
    <numFmt numFmtId="200" formatCode="#,##0;[Red]#,##0"/>
    <numFmt numFmtId="201" formatCode="0.00_);[Red]\(0.00\)"/>
    <numFmt numFmtId="202" formatCode="#,##0.0;[Red]\-#,##0.0"/>
    <numFmt numFmtId="203" formatCode="#,##0.000;[Red]\-#,##0.000"/>
    <numFmt numFmtId="204" formatCode="#,##0.000_ ;[Red]\-#,##0.000\ "/>
    <numFmt numFmtId="205" formatCode="0.0000"/>
    <numFmt numFmtId="206" formatCode="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_);[Red]\(#,##0.0\)"/>
    <numFmt numFmtId="211" formatCode="0.0_);[Red]\(0.0\)"/>
    <numFmt numFmtId="212" formatCode="#,##0.0_ ;[Red]\-#,##0.0\ "/>
    <numFmt numFmtId="213" formatCode="0_ "/>
    <numFmt numFmtId="214" formatCode="0.E+00"/>
    <numFmt numFmtId="215" formatCode="&quot;±&quot;0;\+\10;\-\1"/>
    <numFmt numFmtId="216" formatCode="&quot;±&quot;0;\+\10;\-0"/>
    <numFmt numFmtId="217" formatCode="&quot;±&quot;;\+;\-"/>
    <numFmt numFmtId="218" formatCode="0_);[Red]\(0\)"/>
    <numFmt numFmtId="219" formatCode="0&quot;人&quot;"/>
    <numFmt numFmtId="220" formatCode="#,##0_ ;[Red]\-#,##0\ "/>
    <numFmt numFmtId="221" formatCode="0.0%"/>
    <numFmt numFmtId="222" formatCode="#,##0.00_ ;[Red]\-#,##0.00\ "/>
    <numFmt numFmtId="223" formatCode="#,##0.0000_ ;[Red]\-#,##0.0000\ "/>
    <numFmt numFmtId="224" formatCode="#,##0_);[Red]\(#,##0\)"/>
    <numFmt numFmtId="225" formatCode="#,##0_ "/>
    <numFmt numFmtId="226" formatCode="#,##0.0_ "/>
    <numFmt numFmtId="227" formatCode="#,##0.00_ "/>
    <numFmt numFmtId="228" formatCode="#,##0.00_);[Red]\(#,##0.00\)"/>
    <numFmt numFmtId="229" formatCode="#,##0.000_);[Red]\(#,##0.000\)"/>
    <numFmt numFmtId="230" formatCode="#,##0.000_ "/>
  </numFmts>
  <fonts count="1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84" fontId="6" fillId="0" borderId="5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185" fontId="6" fillId="0" borderId="3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wrapText="1"/>
    </xf>
    <xf numFmtId="185" fontId="6" fillId="0" borderId="3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right"/>
    </xf>
    <xf numFmtId="184" fontId="6" fillId="0" borderId="6" xfId="0" applyNumberFormat="1" applyFont="1" applyBorder="1" applyAlignment="1">
      <alignment horizontal="right"/>
    </xf>
    <xf numFmtId="220" fontId="6" fillId="0" borderId="2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/>
    </xf>
    <xf numFmtId="184" fontId="6" fillId="0" borderId="7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185" fontId="6" fillId="0" borderId="7" xfId="0" applyNumberFormat="1" applyFont="1" applyBorder="1" applyAlignment="1">
      <alignment horizontal="right" vertical="center"/>
    </xf>
    <xf numFmtId="212" fontId="6" fillId="0" borderId="10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/>
    </xf>
    <xf numFmtId="185" fontId="6" fillId="0" borderId="9" xfId="0" applyNumberFormat="1" applyFont="1" applyBorder="1" applyAlignment="1">
      <alignment horizontal="right" vertical="center"/>
    </xf>
    <xf numFmtId="220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 textRotation="18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56" fontId="6" fillId="0" borderId="0" xfId="0" applyNumberFormat="1" applyFont="1" applyAlignment="1" quotePrefix="1">
      <alignment vertical="center" textRotation="180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vertical="center" textRotation="180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29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right" vertical="top"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0" fillId="0" borderId="1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152400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285750" y="600075"/>
          <a:ext cx="1428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28625" y="2333625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57150</xdr:rowOff>
    </xdr:from>
    <xdr:to>
      <xdr:col>13</xdr:col>
      <xdr:colOff>0</xdr:colOff>
      <xdr:row>29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753225" y="80105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▽　管路基準高測定箇所
▼　基礎工測定位置</a:t>
          </a:r>
        </a:p>
      </xdr:txBody>
    </xdr:sp>
    <xdr:clientData/>
  </xdr:twoCellAnchor>
  <xdr:twoCellAnchor>
    <xdr:from>
      <xdr:col>13</xdr:col>
      <xdr:colOff>0</xdr:colOff>
      <xdr:row>29</xdr:row>
      <xdr:rowOff>209550</xdr:rowOff>
    </xdr:from>
    <xdr:to>
      <xdr:col>13</xdr:col>
      <xdr:colOff>0</xdr:colOff>
      <xdr:row>30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753225" y="84486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/>
            <a:t>ｺﾝｸﾘｰﾄ基礎</a:t>
          </a:r>
        </a:p>
      </xdr:txBody>
    </xdr:sp>
    <xdr:clientData/>
  </xdr:twoCellAnchor>
  <xdr:twoCellAnchor>
    <xdr:from>
      <xdr:col>13</xdr:col>
      <xdr:colOff>0</xdr:colOff>
      <xdr:row>29</xdr:row>
      <xdr:rowOff>200025</xdr:rowOff>
    </xdr:from>
    <xdr:to>
      <xdr:col>13</xdr:col>
      <xdr:colOff>0</xdr:colOff>
      <xdr:row>30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753225" y="8439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/>
            <a:t>砂基礎</a:t>
          </a:r>
        </a:p>
      </xdr:txBody>
    </xdr:sp>
    <xdr:clientData/>
  </xdr:twoCellAnchor>
  <xdr:twoCellAnchor>
    <xdr:from>
      <xdr:col>3</xdr:col>
      <xdr:colOff>533400</xdr:colOff>
      <xdr:row>31</xdr:row>
      <xdr:rowOff>209550</xdr:rowOff>
    </xdr:from>
    <xdr:to>
      <xdr:col>4</xdr:col>
      <xdr:colOff>238125</xdr:colOff>
      <xdr:row>32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1952625" y="90201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4</xdr:col>
      <xdr:colOff>533400</xdr:colOff>
      <xdr:row>36</xdr:row>
      <xdr:rowOff>114300</xdr:rowOff>
    </xdr:from>
    <xdr:to>
      <xdr:col>5</xdr:col>
      <xdr:colOff>228600</xdr:colOff>
      <xdr:row>37</xdr:row>
      <xdr:rowOff>57150</xdr:rowOff>
    </xdr:to>
    <xdr:sp>
      <xdr:nvSpPr>
        <xdr:cNvPr id="7" name="Rectangle 8"/>
        <xdr:cNvSpPr>
          <a:spLocks/>
        </xdr:cNvSpPr>
      </xdr:nvSpPr>
      <xdr:spPr>
        <a:xfrm>
          <a:off x="2486025" y="103536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ｘ</a:t>
          </a:r>
        </a:p>
      </xdr:txBody>
    </xdr:sp>
    <xdr:clientData/>
  </xdr:twoCellAnchor>
  <xdr:twoCellAnchor>
    <xdr:from>
      <xdr:col>6</xdr:col>
      <xdr:colOff>314325</xdr:colOff>
      <xdr:row>33</xdr:row>
      <xdr:rowOff>47625</xdr:rowOff>
    </xdr:from>
    <xdr:to>
      <xdr:col>7</xdr:col>
      <xdr:colOff>0</xdr:colOff>
      <xdr:row>33</xdr:row>
      <xdr:rowOff>266700</xdr:rowOff>
    </xdr:to>
    <xdr:sp>
      <xdr:nvSpPr>
        <xdr:cNvPr id="8" name="Rectangle 9"/>
        <xdr:cNvSpPr>
          <a:spLocks/>
        </xdr:cNvSpPr>
      </xdr:nvSpPr>
      <xdr:spPr>
        <a:xfrm>
          <a:off x="3333750" y="94297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ｙ</a:t>
          </a:r>
        </a:p>
      </xdr:txBody>
    </xdr:sp>
    <xdr:clientData/>
  </xdr:twoCellAnchor>
  <xdr:twoCellAnchor>
    <xdr:from>
      <xdr:col>4</xdr:col>
      <xdr:colOff>38100</xdr:colOff>
      <xdr:row>32</xdr:row>
      <xdr:rowOff>76200</xdr:rowOff>
    </xdr:from>
    <xdr:to>
      <xdr:col>6</xdr:col>
      <xdr:colOff>285750</xdr:colOff>
      <xdr:row>36</xdr:row>
      <xdr:rowOff>95250</xdr:rowOff>
    </xdr:to>
    <xdr:grpSp>
      <xdr:nvGrpSpPr>
        <xdr:cNvPr id="9" name="Group 10"/>
        <xdr:cNvGrpSpPr>
          <a:grpSpLocks/>
        </xdr:cNvGrpSpPr>
      </xdr:nvGrpSpPr>
      <xdr:grpSpPr>
        <a:xfrm>
          <a:off x="1990725" y="9172575"/>
          <a:ext cx="1314450" cy="1162050"/>
          <a:chOff x="224" y="941"/>
          <a:chExt cx="138" cy="122"/>
        </a:xfrm>
        <a:solidFill>
          <a:srgbClr val="FFFFFF"/>
        </a:solidFill>
      </xdr:grpSpPr>
      <xdr:sp>
        <xdr:nvSpPr>
          <xdr:cNvPr id="10" name="Oval 11"/>
          <xdr:cNvSpPr>
            <a:spLocks/>
          </xdr:cNvSpPr>
        </xdr:nvSpPr>
        <xdr:spPr>
          <a:xfrm>
            <a:off x="256" y="973"/>
            <a:ext cx="37" cy="3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1" name="Group 12"/>
          <xdr:cNvGrpSpPr>
            <a:grpSpLocks/>
          </xdr:cNvGrpSpPr>
        </xdr:nvGrpSpPr>
        <xdr:grpSpPr>
          <a:xfrm>
            <a:off x="277" y="1017"/>
            <a:ext cx="25" cy="46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2" name="Line 13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14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5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5" name="Group 16"/>
          <xdr:cNvGrpSpPr>
            <a:grpSpLocks/>
          </xdr:cNvGrpSpPr>
        </xdr:nvGrpSpPr>
        <xdr:grpSpPr>
          <a:xfrm rot="16200000">
            <a:off x="321" y="970"/>
            <a:ext cx="41" cy="22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6" name="Line 17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Group 20"/>
          <xdr:cNvGrpSpPr>
            <a:grpSpLocks/>
          </xdr:cNvGrpSpPr>
        </xdr:nvGrpSpPr>
        <xdr:grpSpPr>
          <a:xfrm rot="17908452">
            <a:off x="224" y="941"/>
            <a:ext cx="46" cy="26"/>
            <a:chOff x="289" y="993"/>
            <a:chExt cx="29" cy="46"/>
          </a:xfrm>
          <a:solidFill>
            <a:srgbClr val="FFFFFF"/>
          </a:solidFill>
        </xdr:grpSpPr>
        <xdr:sp>
          <xdr:nvSpPr>
            <xdr:cNvPr id="20" name="Line 21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22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3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Oval 24"/>
          <xdr:cNvSpPr>
            <a:spLocks/>
          </xdr:cNvSpPr>
        </xdr:nvSpPr>
        <xdr:spPr>
          <a:xfrm flipH="1" flipV="1">
            <a:off x="274" y="99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5"/>
          <xdr:cNvSpPr>
            <a:spLocks/>
          </xdr:cNvSpPr>
        </xdr:nvSpPr>
        <xdr:spPr>
          <a:xfrm>
            <a:off x="275" y="948"/>
            <a:ext cx="40" cy="40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26"/>
          <xdr:cNvSpPr>
            <a:spLocks/>
          </xdr:cNvSpPr>
        </xdr:nvSpPr>
        <xdr:spPr>
          <a:xfrm flipH="1" flipV="1">
            <a:off x="295" y="967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30</xdr:row>
      <xdr:rowOff>152400</xdr:rowOff>
    </xdr:from>
    <xdr:to>
      <xdr:col>4</xdr:col>
      <xdr:colOff>247650</xdr:colOff>
      <xdr:row>30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1571625" y="86772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showZeros="0" tabSelected="1" view="pageBreakPreview" zoomScale="75" zoomScaleSheetLayoutView="75" workbookViewId="0" topLeftCell="A1">
      <selection activeCell="B1" sqref="B1:T1"/>
    </sheetView>
  </sheetViews>
  <sheetFormatPr defaultColWidth="9.00390625" defaultRowHeight="13.5"/>
  <cols>
    <col min="1" max="1" width="3.625" style="45" customWidth="1"/>
    <col min="2" max="2" width="8.00390625" style="2" customWidth="1"/>
    <col min="3" max="13" width="7.00390625" style="2" customWidth="1"/>
    <col min="14" max="14" width="6.625" style="2" customWidth="1"/>
    <col min="15" max="22" width="8.625" style="2" customWidth="1"/>
    <col min="23" max="16384" width="9.00390625" style="2" customWidth="1"/>
  </cols>
  <sheetData>
    <row r="1" spans="1:22" ht="22.5" customHeight="1">
      <c r="A1" s="51" t="s">
        <v>47</v>
      </c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7" t="s">
        <v>46</v>
      </c>
      <c r="V1" s="87"/>
    </row>
    <row r="2" spans="1:23" ht="24.75" customHeight="1">
      <c r="A2" s="78"/>
      <c r="B2" s="3" t="s">
        <v>20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45" t="s">
        <v>41</v>
      </c>
    </row>
    <row r="3" spans="1:22" ht="18.75" customHeight="1">
      <c r="A3" s="78"/>
      <c r="B3" s="83" t="s">
        <v>45</v>
      </c>
      <c r="C3" s="60" t="s">
        <v>31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8.75" customHeight="1">
      <c r="A4" s="78"/>
      <c r="B4" s="84"/>
      <c r="C4" s="60" t="s">
        <v>17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58" t="s">
        <v>7</v>
      </c>
      <c r="O4" s="71"/>
      <c r="P4" s="71"/>
      <c r="Q4" s="71"/>
      <c r="R4" s="71"/>
      <c r="S4" s="71"/>
      <c r="T4" s="71"/>
      <c r="U4" s="71"/>
      <c r="V4" s="59"/>
    </row>
    <row r="5" spans="1:22" ht="30" customHeight="1">
      <c r="A5" s="78"/>
      <c r="B5" s="84"/>
      <c r="C5" s="54" t="s">
        <v>18</v>
      </c>
      <c r="D5" s="55"/>
      <c r="E5" s="55"/>
      <c r="F5" s="62" t="s">
        <v>9</v>
      </c>
      <c r="G5" s="57"/>
      <c r="H5" s="63"/>
      <c r="I5" s="66" t="s">
        <v>5</v>
      </c>
      <c r="J5" s="48"/>
      <c r="K5" s="74" t="s">
        <v>10</v>
      </c>
      <c r="L5" s="55"/>
      <c r="M5" s="75"/>
      <c r="N5" s="64" t="s">
        <v>32</v>
      </c>
      <c r="O5" s="62" t="s">
        <v>22</v>
      </c>
      <c r="P5" s="50"/>
      <c r="Q5" s="66" t="s">
        <v>33</v>
      </c>
      <c r="R5" s="48"/>
      <c r="S5" s="79" t="s">
        <v>34</v>
      </c>
      <c r="T5" s="79" t="s">
        <v>35</v>
      </c>
      <c r="U5" s="79" t="s">
        <v>37</v>
      </c>
      <c r="V5" s="64" t="s">
        <v>36</v>
      </c>
    </row>
    <row r="6" spans="1:22" ht="13.5" customHeight="1">
      <c r="A6" s="78"/>
      <c r="B6" s="84"/>
      <c r="C6" s="54"/>
      <c r="D6" s="55"/>
      <c r="E6" s="55"/>
      <c r="F6" s="58"/>
      <c r="G6" s="71"/>
      <c r="H6" s="59"/>
      <c r="I6" s="66"/>
      <c r="J6" s="48"/>
      <c r="K6" s="74"/>
      <c r="L6" s="55"/>
      <c r="M6" s="75"/>
      <c r="N6" s="69"/>
      <c r="O6" s="64" t="s">
        <v>19</v>
      </c>
      <c r="P6" s="64" t="s">
        <v>12</v>
      </c>
      <c r="Q6" s="64" t="s">
        <v>8</v>
      </c>
      <c r="R6" s="64" t="s">
        <v>13</v>
      </c>
      <c r="S6" s="48"/>
      <c r="T6" s="48"/>
      <c r="U6" s="48"/>
      <c r="V6" s="69"/>
    </row>
    <row r="7" spans="1:22" ht="13.5" customHeight="1">
      <c r="A7" s="78"/>
      <c r="B7" s="84"/>
      <c r="C7" s="54"/>
      <c r="D7" s="55"/>
      <c r="E7" s="55"/>
      <c r="F7" s="58"/>
      <c r="G7" s="71"/>
      <c r="H7" s="59"/>
      <c r="I7" s="66"/>
      <c r="J7" s="48"/>
      <c r="K7" s="74"/>
      <c r="L7" s="55"/>
      <c r="M7" s="75"/>
      <c r="N7" s="69"/>
      <c r="O7" s="79"/>
      <c r="P7" s="79"/>
      <c r="Q7" s="79"/>
      <c r="R7" s="79"/>
      <c r="S7" s="48"/>
      <c r="T7" s="48"/>
      <c r="U7" s="48"/>
      <c r="V7" s="69"/>
    </row>
    <row r="8" spans="1:22" ht="13.5" customHeight="1">
      <c r="A8" s="78"/>
      <c r="B8" s="84"/>
      <c r="C8" s="56"/>
      <c r="D8" s="57"/>
      <c r="E8" s="57"/>
      <c r="F8" s="58"/>
      <c r="G8" s="71"/>
      <c r="H8" s="59"/>
      <c r="I8" s="62"/>
      <c r="J8" s="50"/>
      <c r="K8" s="76"/>
      <c r="L8" s="57"/>
      <c r="M8" s="63"/>
      <c r="N8" s="70"/>
      <c r="O8" s="65"/>
      <c r="P8" s="65"/>
      <c r="Q8" s="65"/>
      <c r="R8" s="65"/>
      <c r="S8" s="50"/>
      <c r="T8" s="50"/>
      <c r="U8" s="50"/>
      <c r="V8" s="70"/>
    </row>
    <row r="9" spans="1:22" ht="28.5" customHeight="1">
      <c r="A9" s="78"/>
      <c r="B9" s="1" t="s">
        <v>21</v>
      </c>
      <c r="C9" s="77" t="s">
        <v>29</v>
      </c>
      <c r="D9" s="72"/>
      <c r="E9" s="72"/>
      <c r="F9" s="58" t="s">
        <v>4</v>
      </c>
      <c r="G9" s="71"/>
      <c r="H9" s="59"/>
      <c r="I9" s="47" t="s">
        <v>11</v>
      </c>
      <c r="J9" s="68"/>
      <c r="K9" s="47" t="s">
        <v>6</v>
      </c>
      <c r="L9" s="67"/>
      <c r="M9" s="68"/>
      <c r="N9" s="64"/>
      <c r="O9" s="86"/>
      <c r="P9" s="64" t="s">
        <v>26</v>
      </c>
      <c r="Q9" s="86"/>
      <c r="R9" s="64" t="s">
        <v>14</v>
      </c>
      <c r="S9" s="64"/>
      <c r="T9" s="73"/>
      <c r="U9" s="73"/>
      <c r="V9" s="73"/>
    </row>
    <row r="10" spans="1:22" ht="28.5" customHeight="1">
      <c r="A10" s="78"/>
      <c r="B10" s="8"/>
      <c r="C10" s="56"/>
      <c r="D10" s="57"/>
      <c r="E10" s="57"/>
      <c r="F10" s="58"/>
      <c r="G10" s="71"/>
      <c r="H10" s="59"/>
      <c r="I10" s="62"/>
      <c r="J10" s="50"/>
      <c r="K10" s="62"/>
      <c r="L10" s="49"/>
      <c r="M10" s="50"/>
      <c r="N10" s="65"/>
      <c r="O10" s="85"/>
      <c r="P10" s="85"/>
      <c r="Q10" s="85"/>
      <c r="R10" s="85"/>
      <c r="S10" s="65"/>
      <c r="T10" s="63"/>
      <c r="U10" s="63"/>
      <c r="V10" s="63"/>
    </row>
    <row r="11" spans="1:22" ht="37.5" customHeight="1">
      <c r="A11" s="78"/>
      <c r="B11" s="9" t="s">
        <v>3</v>
      </c>
      <c r="C11" s="10" t="s">
        <v>43</v>
      </c>
      <c r="D11" s="11" t="s">
        <v>44</v>
      </c>
      <c r="E11" s="12" t="s">
        <v>23</v>
      </c>
      <c r="F11" s="13" t="s">
        <v>43</v>
      </c>
      <c r="G11" s="11" t="s">
        <v>44</v>
      </c>
      <c r="H11" s="14" t="s">
        <v>23</v>
      </c>
      <c r="I11" s="13" t="s">
        <v>24</v>
      </c>
      <c r="J11" s="13" t="s">
        <v>25</v>
      </c>
      <c r="K11" s="13" t="s">
        <v>43</v>
      </c>
      <c r="L11" s="11" t="s">
        <v>44</v>
      </c>
      <c r="M11" s="14" t="s">
        <v>23</v>
      </c>
      <c r="N11" s="4" t="s">
        <v>30</v>
      </c>
      <c r="O11" s="15" t="s">
        <v>39</v>
      </c>
      <c r="P11" s="15" t="s">
        <v>38</v>
      </c>
      <c r="Q11" s="15" t="s">
        <v>39</v>
      </c>
      <c r="R11" s="15" t="s">
        <v>38</v>
      </c>
      <c r="S11" s="15" t="s">
        <v>39</v>
      </c>
      <c r="T11" s="15" t="s">
        <v>40</v>
      </c>
      <c r="U11" s="15" t="s">
        <v>40</v>
      </c>
      <c r="V11" s="15" t="s">
        <v>38</v>
      </c>
    </row>
    <row r="12" spans="1:22" ht="21" customHeight="1">
      <c r="A12" s="78"/>
      <c r="B12" s="16" t="s">
        <v>27</v>
      </c>
      <c r="C12" s="17">
        <v>5.1</v>
      </c>
      <c r="D12" s="18">
        <v>5.12</v>
      </c>
      <c r="E12" s="19">
        <f aca="true" t="shared" si="0" ref="E12:E26">D12-C12</f>
        <v>0.020000000000000462</v>
      </c>
      <c r="F12" s="20">
        <v>15</v>
      </c>
      <c r="G12" s="18">
        <v>15.1</v>
      </c>
      <c r="H12" s="21">
        <f aca="true" t="shared" si="1" ref="H12:H26">G12-F12</f>
        <v>0.09999999999999964</v>
      </c>
      <c r="I12" s="22">
        <v>0.02</v>
      </c>
      <c r="J12" s="22">
        <f aca="true" t="shared" si="2" ref="J12:J26">ROUND(K12/4,3)</f>
        <v>0.15</v>
      </c>
      <c r="K12" s="22">
        <v>0.6</v>
      </c>
      <c r="L12" s="18">
        <v>0.61</v>
      </c>
      <c r="M12" s="21">
        <f aca="true" t="shared" si="3" ref="M12:M26">L12-K12</f>
        <v>0.010000000000000009</v>
      </c>
      <c r="N12" s="23">
        <v>1</v>
      </c>
      <c r="O12" s="24">
        <v>2.9</v>
      </c>
      <c r="P12" s="25">
        <f aca="true" t="shared" si="4" ref="P12:P26">ROUND(PI()/4*N12^2*O12,1)</f>
        <v>2.3</v>
      </c>
      <c r="Q12" s="24">
        <v>12.2</v>
      </c>
      <c r="R12" s="25">
        <f aca="true" t="shared" si="5" ref="R12:R26">ROUND(PI()/4*L12^2*Q12,1)</f>
        <v>3.6</v>
      </c>
      <c r="S12" s="26">
        <v>1.9</v>
      </c>
      <c r="T12" s="27">
        <v>1</v>
      </c>
      <c r="U12" s="27">
        <v>1</v>
      </c>
      <c r="V12" s="25">
        <f>INT(R12+T12-U12)</f>
        <v>3</v>
      </c>
    </row>
    <row r="13" spans="1:22" ht="21" customHeight="1">
      <c r="A13" s="78"/>
      <c r="B13" s="28"/>
      <c r="C13" s="17"/>
      <c r="D13" s="18"/>
      <c r="E13" s="19">
        <f t="shared" si="0"/>
        <v>0</v>
      </c>
      <c r="F13" s="20"/>
      <c r="G13" s="18"/>
      <c r="H13" s="21">
        <f t="shared" si="1"/>
        <v>0</v>
      </c>
      <c r="I13" s="22"/>
      <c r="J13" s="22">
        <f t="shared" si="2"/>
        <v>0</v>
      </c>
      <c r="K13" s="22"/>
      <c r="L13" s="18"/>
      <c r="M13" s="21">
        <f t="shared" si="3"/>
        <v>0</v>
      </c>
      <c r="N13" s="23"/>
      <c r="O13" s="24"/>
      <c r="P13" s="25">
        <f t="shared" si="4"/>
        <v>0</v>
      </c>
      <c r="Q13" s="24"/>
      <c r="R13" s="25">
        <f t="shared" si="5"/>
        <v>0</v>
      </c>
      <c r="S13" s="29"/>
      <c r="T13" s="23"/>
      <c r="U13" s="23"/>
      <c r="V13" s="25">
        <f>INT(R13+T13-U13)</f>
        <v>0</v>
      </c>
    </row>
    <row r="14" spans="1:22" ht="21" customHeight="1">
      <c r="A14" s="78"/>
      <c r="B14" s="28"/>
      <c r="C14" s="17"/>
      <c r="D14" s="18"/>
      <c r="E14" s="19">
        <f t="shared" si="0"/>
        <v>0</v>
      </c>
      <c r="F14" s="20"/>
      <c r="G14" s="18"/>
      <c r="H14" s="21">
        <f t="shared" si="1"/>
        <v>0</v>
      </c>
      <c r="I14" s="22"/>
      <c r="J14" s="22">
        <f t="shared" si="2"/>
        <v>0</v>
      </c>
      <c r="K14" s="22"/>
      <c r="L14" s="18"/>
      <c r="M14" s="21">
        <f t="shared" si="3"/>
        <v>0</v>
      </c>
      <c r="N14" s="23"/>
      <c r="O14" s="24"/>
      <c r="P14" s="25">
        <f t="shared" si="4"/>
        <v>0</v>
      </c>
      <c r="Q14" s="24"/>
      <c r="R14" s="25">
        <f t="shared" si="5"/>
        <v>0</v>
      </c>
      <c r="S14" s="29"/>
      <c r="T14" s="23"/>
      <c r="U14" s="23"/>
      <c r="V14" s="25">
        <f>INT(R14+T14-U14)</f>
        <v>0</v>
      </c>
    </row>
    <row r="15" spans="1:22" ht="21" customHeight="1">
      <c r="A15" s="78"/>
      <c r="B15" s="28"/>
      <c r="C15" s="17"/>
      <c r="D15" s="18"/>
      <c r="E15" s="19">
        <f t="shared" si="0"/>
        <v>0</v>
      </c>
      <c r="F15" s="20"/>
      <c r="G15" s="18"/>
      <c r="H15" s="21">
        <f t="shared" si="1"/>
        <v>0</v>
      </c>
      <c r="I15" s="22"/>
      <c r="J15" s="22">
        <f t="shared" si="2"/>
        <v>0</v>
      </c>
      <c r="K15" s="22"/>
      <c r="L15" s="18"/>
      <c r="M15" s="21">
        <f t="shared" si="3"/>
        <v>0</v>
      </c>
      <c r="N15" s="23"/>
      <c r="O15" s="24"/>
      <c r="P15" s="25">
        <f t="shared" si="4"/>
        <v>0</v>
      </c>
      <c r="Q15" s="24"/>
      <c r="R15" s="25">
        <f t="shared" si="5"/>
        <v>0</v>
      </c>
      <c r="S15" s="29"/>
      <c r="T15" s="23"/>
      <c r="U15" s="23"/>
      <c r="V15" s="25">
        <f aca="true" t="shared" si="6" ref="V15:V26">INT(R15+T15-U15)</f>
        <v>0</v>
      </c>
    </row>
    <row r="16" spans="1:22" ht="21" customHeight="1">
      <c r="A16" s="78"/>
      <c r="B16" s="28"/>
      <c r="C16" s="17"/>
      <c r="D16" s="18"/>
      <c r="E16" s="19">
        <f t="shared" si="0"/>
        <v>0</v>
      </c>
      <c r="F16" s="20"/>
      <c r="G16" s="18"/>
      <c r="H16" s="21">
        <f t="shared" si="1"/>
        <v>0</v>
      </c>
      <c r="I16" s="22"/>
      <c r="J16" s="22">
        <f t="shared" si="2"/>
        <v>0</v>
      </c>
      <c r="K16" s="22"/>
      <c r="L16" s="18"/>
      <c r="M16" s="21">
        <f t="shared" si="3"/>
        <v>0</v>
      </c>
      <c r="N16" s="23"/>
      <c r="O16" s="24"/>
      <c r="P16" s="25">
        <f t="shared" si="4"/>
        <v>0</v>
      </c>
      <c r="Q16" s="24"/>
      <c r="R16" s="25">
        <f t="shared" si="5"/>
        <v>0</v>
      </c>
      <c r="S16" s="29"/>
      <c r="T16" s="23"/>
      <c r="U16" s="23"/>
      <c r="V16" s="25">
        <f t="shared" si="6"/>
        <v>0</v>
      </c>
    </row>
    <row r="17" spans="1:23" ht="21" customHeight="1">
      <c r="A17" s="78"/>
      <c r="B17" s="28"/>
      <c r="C17" s="17"/>
      <c r="D17" s="18"/>
      <c r="E17" s="19">
        <f t="shared" si="0"/>
        <v>0</v>
      </c>
      <c r="F17" s="20"/>
      <c r="G17" s="18"/>
      <c r="H17" s="21">
        <f t="shared" si="1"/>
        <v>0</v>
      </c>
      <c r="I17" s="22"/>
      <c r="J17" s="22">
        <f t="shared" si="2"/>
        <v>0</v>
      </c>
      <c r="K17" s="22"/>
      <c r="L17" s="18"/>
      <c r="M17" s="21">
        <f t="shared" si="3"/>
        <v>0</v>
      </c>
      <c r="N17" s="23"/>
      <c r="O17" s="24"/>
      <c r="P17" s="25">
        <f t="shared" si="4"/>
        <v>0</v>
      </c>
      <c r="Q17" s="24"/>
      <c r="R17" s="25">
        <f t="shared" si="5"/>
        <v>0</v>
      </c>
      <c r="S17" s="29"/>
      <c r="T17" s="23"/>
      <c r="U17" s="23"/>
      <c r="V17" s="25">
        <f t="shared" si="6"/>
        <v>0</v>
      </c>
      <c r="W17" s="45" t="s">
        <v>42</v>
      </c>
    </row>
    <row r="18" spans="1:22" ht="21" customHeight="1">
      <c r="A18" s="78"/>
      <c r="B18" s="28"/>
      <c r="C18" s="17"/>
      <c r="D18" s="18"/>
      <c r="E18" s="19">
        <f t="shared" si="0"/>
        <v>0</v>
      </c>
      <c r="F18" s="20"/>
      <c r="G18" s="18"/>
      <c r="H18" s="21">
        <f t="shared" si="1"/>
        <v>0</v>
      </c>
      <c r="I18" s="22"/>
      <c r="J18" s="22">
        <f t="shared" si="2"/>
        <v>0</v>
      </c>
      <c r="K18" s="22"/>
      <c r="L18" s="18"/>
      <c r="M18" s="21">
        <f t="shared" si="3"/>
        <v>0</v>
      </c>
      <c r="N18" s="23"/>
      <c r="O18" s="24"/>
      <c r="P18" s="25">
        <f t="shared" si="4"/>
        <v>0</v>
      </c>
      <c r="Q18" s="24"/>
      <c r="R18" s="25">
        <f t="shared" si="5"/>
        <v>0</v>
      </c>
      <c r="S18" s="29"/>
      <c r="T18" s="23"/>
      <c r="U18" s="23"/>
      <c r="V18" s="25">
        <f t="shared" si="6"/>
        <v>0</v>
      </c>
    </row>
    <row r="19" spans="1:22" ht="21" customHeight="1">
      <c r="A19" s="78"/>
      <c r="B19" s="28"/>
      <c r="C19" s="17"/>
      <c r="D19" s="18"/>
      <c r="E19" s="19">
        <f t="shared" si="0"/>
        <v>0</v>
      </c>
      <c r="F19" s="20"/>
      <c r="G19" s="18"/>
      <c r="H19" s="21">
        <f t="shared" si="1"/>
        <v>0</v>
      </c>
      <c r="I19" s="22"/>
      <c r="J19" s="22">
        <f t="shared" si="2"/>
        <v>0</v>
      </c>
      <c r="K19" s="22"/>
      <c r="L19" s="18"/>
      <c r="M19" s="21">
        <f t="shared" si="3"/>
        <v>0</v>
      </c>
      <c r="N19" s="23"/>
      <c r="O19" s="24"/>
      <c r="P19" s="25">
        <f t="shared" si="4"/>
        <v>0</v>
      </c>
      <c r="Q19" s="24"/>
      <c r="R19" s="25">
        <f t="shared" si="5"/>
        <v>0</v>
      </c>
      <c r="S19" s="29"/>
      <c r="T19" s="23"/>
      <c r="U19" s="23"/>
      <c r="V19" s="25">
        <f t="shared" si="6"/>
        <v>0</v>
      </c>
    </row>
    <row r="20" spans="1:22" ht="21" customHeight="1">
      <c r="A20" s="78"/>
      <c r="B20" s="28"/>
      <c r="C20" s="17"/>
      <c r="D20" s="18"/>
      <c r="E20" s="19">
        <f t="shared" si="0"/>
        <v>0</v>
      </c>
      <c r="F20" s="20"/>
      <c r="G20" s="18"/>
      <c r="H20" s="21">
        <f t="shared" si="1"/>
        <v>0</v>
      </c>
      <c r="I20" s="22"/>
      <c r="J20" s="22">
        <f t="shared" si="2"/>
        <v>0</v>
      </c>
      <c r="K20" s="22"/>
      <c r="L20" s="18"/>
      <c r="M20" s="21">
        <f t="shared" si="3"/>
        <v>0</v>
      </c>
      <c r="N20" s="23"/>
      <c r="O20" s="24"/>
      <c r="P20" s="25">
        <f t="shared" si="4"/>
        <v>0</v>
      </c>
      <c r="Q20" s="24"/>
      <c r="R20" s="25">
        <f t="shared" si="5"/>
        <v>0</v>
      </c>
      <c r="S20" s="29"/>
      <c r="T20" s="23"/>
      <c r="U20" s="23"/>
      <c r="V20" s="25">
        <f t="shared" si="6"/>
        <v>0</v>
      </c>
    </row>
    <row r="21" spans="1:22" ht="21" customHeight="1">
      <c r="A21" s="78"/>
      <c r="B21" s="28"/>
      <c r="C21" s="30"/>
      <c r="D21" s="18"/>
      <c r="E21" s="19">
        <f t="shared" si="0"/>
        <v>0</v>
      </c>
      <c r="F21" s="20"/>
      <c r="G21" s="18"/>
      <c r="H21" s="21">
        <f t="shared" si="1"/>
        <v>0</v>
      </c>
      <c r="I21" s="22"/>
      <c r="J21" s="22">
        <f t="shared" si="2"/>
        <v>0</v>
      </c>
      <c r="K21" s="22"/>
      <c r="L21" s="18"/>
      <c r="M21" s="21">
        <f t="shared" si="3"/>
        <v>0</v>
      </c>
      <c r="N21" s="23"/>
      <c r="O21" s="24"/>
      <c r="P21" s="25">
        <f t="shared" si="4"/>
        <v>0</v>
      </c>
      <c r="Q21" s="24"/>
      <c r="R21" s="25">
        <f t="shared" si="5"/>
        <v>0</v>
      </c>
      <c r="S21" s="29"/>
      <c r="T21" s="23"/>
      <c r="U21" s="23"/>
      <c r="V21" s="25">
        <f t="shared" si="6"/>
        <v>0</v>
      </c>
    </row>
    <row r="22" spans="1:22" ht="21" customHeight="1">
      <c r="A22" s="78"/>
      <c r="B22" s="28"/>
      <c r="C22" s="30"/>
      <c r="D22" s="18"/>
      <c r="E22" s="19">
        <f t="shared" si="0"/>
        <v>0</v>
      </c>
      <c r="F22" s="20"/>
      <c r="G22" s="18"/>
      <c r="H22" s="21">
        <f t="shared" si="1"/>
        <v>0</v>
      </c>
      <c r="I22" s="22"/>
      <c r="J22" s="22">
        <f t="shared" si="2"/>
        <v>0</v>
      </c>
      <c r="K22" s="22"/>
      <c r="L22" s="18"/>
      <c r="M22" s="21">
        <f t="shared" si="3"/>
        <v>0</v>
      </c>
      <c r="N22" s="23"/>
      <c r="O22" s="24"/>
      <c r="P22" s="25">
        <f t="shared" si="4"/>
        <v>0</v>
      </c>
      <c r="Q22" s="24"/>
      <c r="R22" s="25">
        <f t="shared" si="5"/>
        <v>0</v>
      </c>
      <c r="S22" s="29"/>
      <c r="T22" s="23"/>
      <c r="U22" s="23"/>
      <c r="V22" s="25">
        <f t="shared" si="6"/>
        <v>0</v>
      </c>
    </row>
    <row r="23" spans="1:22" ht="21" customHeight="1">
      <c r="A23" s="78"/>
      <c r="B23" s="28"/>
      <c r="C23" s="30"/>
      <c r="D23" s="18"/>
      <c r="E23" s="19">
        <f t="shared" si="0"/>
        <v>0</v>
      </c>
      <c r="F23" s="20"/>
      <c r="G23" s="18"/>
      <c r="H23" s="21">
        <f t="shared" si="1"/>
        <v>0</v>
      </c>
      <c r="I23" s="22"/>
      <c r="J23" s="22">
        <f t="shared" si="2"/>
        <v>0</v>
      </c>
      <c r="K23" s="22"/>
      <c r="L23" s="18"/>
      <c r="M23" s="21">
        <f t="shared" si="3"/>
        <v>0</v>
      </c>
      <c r="N23" s="23"/>
      <c r="O23" s="24"/>
      <c r="P23" s="25">
        <f t="shared" si="4"/>
        <v>0</v>
      </c>
      <c r="Q23" s="24"/>
      <c r="R23" s="25">
        <f t="shared" si="5"/>
        <v>0</v>
      </c>
      <c r="S23" s="29"/>
      <c r="T23" s="23"/>
      <c r="U23" s="23"/>
      <c r="V23" s="25">
        <f t="shared" si="6"/>
        <v>0</v>
      </c>
    </row>
    <row r="24" spans="1:22" ht="21" customHeight="1">
      <c r="A24" s="78"/>
      <c r="B24" s="28"/>
      <c r="C24" s="30"/>
      <c r="D24" s="18"/>
      <c r="E24" s="19">
        <f t="shared" si="0"/>
        <v>0</v>
      </c>
      <c r="F24" s="20"/>
      <c r="G24" s="18"/>
      <c r="H24" s="21">
        <f t="shared" si="1"/>
        <v>0</v>
      </c>
      <c r="I24" s="22"/>
      <c r="J24" s="22">
        <f t="shared" si="2"/>
        <v>0</v>
      </c>
      <c r="K24" s="22"/>
      <c r="L24" s="18"/>
      <c r="M24" s="21">
        <f t="shared" si="3"/>
        <v>0</v>
      </c>
      <c r="N24" s="23"/>
      <c r="O24" s="24"/>
      <c r="P24" s="25">
        <f t="shared" si="4"/>
        <v>0</v>
      </c>
      <c r="Q24" s="24"/>
      <c r="R24" s="25">
        <f t="shared" si="5"/>
        <v>0</v>
      </c>
      <c r="S24" s="29"/>
      <c r="T24" s="23"/>
      <c r="U24" s="23"/>
      <c r="V24" s="25">
        <f t="shared" si="6"/>
        <v>0</v>
      </c>
    </row>
    <row r="25" spans="1:22" ht="21" customHeight="1">
      <c r="A25" s="78"/>
      <c r="B25" s="28"/>
      <c r="C25" s="30"/>
      <c r="D25" s="18"/>
      <c r="E25" s="19">
        <f t="shared" si="0"/>
        <v>0</v>
      </c>
      <c r="F25" s="20"/>
      <c r="G25" s="18"/>
      <c r="H25" s="21">
        <f t="shared" si="1"/>
        <v>0</v>
      </c>
      <c r="I25" s="22"/>
      <c r="J25" s="22">
        <f t="shared" si="2"/>
        <v>0</v>
      </c>
      <c r="K25" s="22"/>
      <c r="L25" s="18"/>
      <c r="M25" s="21">
        <f t="shared" si="3"/>
        <v>0</v>
      </c>
      <c r="N25" s="23"/>
      <c r="O25" s="24"/>
      <c r="P25" s="25">
        <f t="shared" si="4"/>
        <v>0</v>
      </c>
      <c r="Q25" s="24"/>
      <c r="R25" s="25">
        <f t="shared" si="5"/>
        <v>0</v>
      </c>
      <c r="S25" s="29"/>
      <c r="T25" s="23"/>
      <c r="U25" s="23"/>
      <c r="V25" s="25">
        <f t="shared" si="6"/>
        <v>0</v>
      </c>
    </row>
    <row r="26" spans="1:22" ht="21" customHeight="1">
      <c r="A26" s="78"/>
      <c r="B26" s="28"/>
      <c r="C26" s="30"/>
      <c r="D26" s="18"/>
      <c r="E26" s="19">
        <f t="shared" si="0"/>
        <v>0</v>
      </c>
      <c r="F26" s="20"/>
      <c r="G26" s="18"/>
      <c r="H26" s="21">
        <f t="shared" si="1"/>
        <v>0</v>
      </c>
      <c r="I26" s="22"/>
      <c r="J26" s="22">
        <f t="shared" si="2"/>
        <v>0</v>
      </c>
      <c r="K26" s="22"/>
      <c r="L26" s="18"/>
      <c r="M26" s="21">
        <f t="shared" si="3"/>
        <v>0</v>
      </c>
      <c r="N26" s="23"/>
      <c r="O26" s="24"/>
      <c r="P26" s="25">
        <f t="shared" si="4"/>
        <v>0</v>
      </c>
      <c r="Q26" s="24"/>
      <c r="R26" s="25">
        <f t="shared" si="5"/>
        <v>0</v>
      </c>
      <c r="S26" s="29"/>
      <c r="T26" s="23"/>
      <c r="U26" s="23"/>
      <c r="V26" s="25">
        <f t="shared" si="6"/>
        <v>0</v>
      </c>
    </row>
    <row r="27" spans="1:22" ht="30.75" customHeight="1">
      <c r="A27" s="78"/>
      <c r="B27" s="31" t="s">
        <v>1</v>
      </c>
      <c r="C27" s="32"/>
      <c r="D27" s="33"/>
      <c r="E27" s="19">
        <f>SUM(E12:E26)</f>
        <v>0.020000000000000462</v>
      </c>
      <c r="F27" s="20"/>
      <c r="G27" s="18"/>
      <c r="H27" s="19">
        <f>SUM(H12:H26)</f>
        <v>0.09999999999999964</v>
      </c>
      <c r="I27" s="34"/>
      <c r="J27" s="35">
        <f>SUM(J12:J26)</f>
        <v>0.15</v>
      </c>
      <c r="K27" s="36"/>
      <c r="L27" s="37"/>
      <c r="M27" s="21">
        <f>SUM(M12:M26)</f>
        <v>0.010000000000000009</v>
      </c>
      <c r="N27" s="38"/>
      <c r="O27" s="39"/>
      <c r="P27" s="40">
        <f>SUM(P12:P26)</f>
        <v>2.3</v>
      </c>
      <c r="Q27" s="41"/>
      <c r="R27" s="39">
        <f>SUM(R12:R26)</f>
        <v>3.6</v>
      </c>
      <c r="S27" s="39"/>
      <c r="T27" s="39">
        <f>SUM(T12:T26)</f>
        <v>1</v>
      </c>
      <c r="U27" s="39"/>
      <c r="V27" s="39">
        <f>SUM(V12:V26)</f>
        <v>3</v>
      </c>
    </row>
    <row r="28" spans="1:22" ht="30.75" customHeight="1">
      <c r="A28" s="78"/>
      <c r="B28" s="31" t="s">
        <v>2</v>
      </c>
      <c r="C28" s="32"/>
      <c r="D28" s="33"/>
      <c r="E28" s="19">
        <f>ROUND(E27/COUNT(C12:C26),39)</f>
        <v>0.0200000000000005</v>
      </c>
      <c r="F28" s="20"/>
      <c r="G28" s="18"/>
      <c r="H28" s="19">
        <f>ROUND(H27/COUNT(F12:F26),39)</f>
        <v>0.0999999999999996</v>
      </c>
      <c r="I28" s="34"/>
      <c r="J28" s="35">
        <f>ROUND(J27/COUNT(I12:I26),39)</f>
        <v>0.15</v>
      </c>
      <c r="K28" s="36"/>
      <c r="L28" s="33"/>
      <c r="M28" s="21">
        <f>ROUND(M27/COUNT(K12:K26),39)</f>
        <v>0.01</v>
      </c>
      <c r="N28" s="27"/>
      <c r="O28" s="42"/>
      <c r="P28" s="43">
        <f>ROUND(P27/COUNT(O12:O26),1)</f>
        <v>2.3</v>
      </c>
      <c r="Q28" s="44"/>
      <c r="R28" s="43">
        <f>ROUND(R27/COUNT(Q12:Q26),1)</f>
        <v>3.6</v>
      </c>
      <c r="S28" s="43"/>
      <c r="T28" s="43">
        <f>ROUND(T27/COUNT(T12:T26),1)</f>
        <v>1</v>
      </c>
      <c r="U28" s="43"/>
      <c r="V28" s="43">
        <f>ROUND(V27/COUNT(Q12:Q26),1)</f>
        <v>3</v>
      </c>
    </row>
    <row r="29" spans="1:22" ht="22.5" customHeight="1">
      <c r="A29" s="78"/>
      <c r="B29" s="81" t="s">
        <v>15</v>
      </c>
      <c r="C29" s="80"/>
      <c r="D29" s="80"/>
      <c r="E29" s="80"/>
      <c r="F29" s="80"/>
      <c r="G29" s="80"/>
      <c r="H29" s="80"/>
      <c r="I29" s="80"/>
      <c r="J29" s="80"/>
      <c r="K29" s="80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 ht="22.5" customHeight="1">
      <c r="A30" s="78"/>
      <c r="B30" s="80" t="s">
        <v>16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6"/>
      <c r="V30" s="5"/>
    </row>
    <row r="31" spans="1:3" ht="22.5" customHeight="1">
      <c r="A31" s="78"/>
      <c r="B31" s="6"/>
      <c r="C31" s="6" t="s">
        <v>28</v>
      </c>
    </row>
    <row r="32" spans="1:3" ht="22.5" customHeight="1">
      <c r="A32" s="78"/>
      <c r="B32" s="6"/>
      <c r="C32" s="6"/>
    </row>
    <row r="33" spans="1:3" ht="22.5" customHeight="1">
      <c r="A33" s="78"/>
      <c r="B33" s="6"/>
      <c r="C33" s="6"/>
    </row>
    <row r="34" ht="22.5" customHeight="1">
      <c r="A34" s="78"/>
    </row>
    <row r="35" ht="22.5" customHeight="1">
      <c r="A35" s="78"/>
    </row>
    <row r="36" spans="1:2" ht="22.5" customHeight="1">
      <c r="A36" s="78"/>
      <c r="B36" s="7"/>
    </row>
    <row r="37" ht="22.5" customHeight="1">
      <c r="A37" s="78"/>
    </row>
    <row r="38" ht="22.5" customHeight="1">
      <c r="A38" s="46"/>
    </row>
    <row r="39" ht="22.5" customHeight="1">
      <c r="A39" s="46"/>
    </row>
    <row r="40" ht="22.5" customHeight="1">
      <c r="A40" s="46"/>
    </row>
    <row r="41" ht="22.5" customHeight="1">
      <c r="A41" s="46"/>
    </row>
    <row r="42" ht="22.5" customHeight="1">
      <c r="A42" s="46"/>
    </row>
    <row r="43" ht="22.5" customHeight="1">
      <c r="A43" s="46"/>
    </row>
    <row r="44" ht="22.5" customHeight="1">
      <c r="A44" s="46"/>
    </row>
    <row r="45" ht="12">
      <c r="A45" s="46"/>
    </row>
    <row r="46" ht="12">
      <c r="A46" s="46"/>
    </row>
    <row r="47" ht="12">
      <c r="A47" s="46"/>
    </row>
    <row r="48" ht="12">
      <c r="A48" s="46"/>
    </row>
    <row r="49" ht="12">
      <c r="A49" s="46"/>
    </row>
    <row r="50" ht="12">
      <c r="A50" s="46"/>
    </row>
    <row r="51" ht="12">
      <c r="A51" s="46"/>
    </row>
    <row r="52" ht="12">
      <c r="A52" s="46"/>
    </row>
    <row r="53" ht="12">
      <c r="A53" s="46"/>
    </row>
    <row r="54" ht="12">
      <c r="A54" s="46"/>
    </row>
    <row r="55" ht="12">
      <c r="A55" s="46"/>
    </row>
    <row r="56" ht="12">
      <c r="A56" s="46"/>
    </row>
    <row r="57" ht="12">
      <c r="A57" s="46"/>
    </row>
    <row r="58" ht="12">
      <c r="A58" s="46"/>
    </row>
    <row r="59" ht="12">
      <c r="A59" s="46"/>
    </row>
    <row r="60" ht="12">
      <c r="A60" s="46"/>
    </row>
    <row r="61" ht="12">
      <c r="A61" s="46"/>
    </row>
    <row r="62" ht="12">
      <c r="A62" s="46"/>
    </row>
    <row r="63" ht="12">
      <c r="A63" s="46"/>
    </row>
    <row r="64" ht="12">
      <c r="A64" s="46"/>
    </row>
    <row r="65" ht="12">
      <c r="A65" s="46"/>
    </row>
    <row r="66" ht="12">
      <c r="A66" s="46"/>
    </row>
    <row r="67" ht="12">
      <c r="A67" s="46"/>
    </row>
  </sheetData>
  <mergeCells count="38">
    <mergeCell ref="B1:T1"/>
    <mergeCell ref="C5:E8"/>
    <mergeCell ref="U1:V1"/>
    <mergeCell ref="A1:A37"/>
    <mergeCell ref="C2:V2"/>
    <mergeCell ref="V5:V8"/>
    <mergeCell ref="V9:V10"/>
    <mergeCell ref="S5:S8"/>
    <mergeCell ref="N4:V4"/>
    <mergeCell ref="S9:S10"/>
    <mergeCell ref="C9:E10"/>
    <mergeCell ref="K5:M8"/>
    <mergeCell ref="K9:M10"/>
    <mergeCell ref="Q9:Q10"/>
    <mergeCell ref="F5:H8"/>
    <mergeCell ref="N5:N8"/>
    <mergeCell ref="O6:O8"/>
    <mergeCell ref="O9:O10"/>
    <mergeCell ref="N9:N10"/>
    <mergeCell ref="T9:T10"/>
    <mergeCell ref="P6:P8"/>
    <mergeCell ref="P9:P10"/>
    <mergeCell ref="R9:R10"/>
    <mergeCell ref="Q6:Q8"/>
    <mergeCell ref="T5:T8"/>
    <mergeCell ref="O5:P5"/>
    <mergeCell ref="Q5:R5"/>
    <mergeCell ref="R6:R8"/>
    <mergeCell ref="B30:T30"/>
    <mergeCell ref="B29:V29"/>
    <mergeCell ref="F9:H10"/>
    <mergeCell ref="I5:J8"/>
    <mergeCell ref="I9:J10"/>
    <mergeCell ref="U5:U8"/>
    <mergeCell ref="U9:U10"/>
    <mergeCell ref="B3:B8"/>
    <mergeCell ref="C3:V3"/>
    <mergeCell ref="C4:M4"/>
  </mergeCells>
  <printOptions/>
  <pageMargins left="0.44" right="0.1968503937007874" top="0.5905511811023623" bottom="0.3937007874015748" header="0.3937007874015748" footer="0.1968503937007874"/>
  <pageSetup horizontalDpi="600" verticalDpi="600" orientation="landscape" paperSize="9" scale="58" r:id="rId5"/>
  <drawing r:id="rId4"/>
  <legacyDrawing r:id="rId3"/>
  <oleObjects>
    <oleObject progId="Visio.Drawing.11" shapeId="1553831" r:id="rId1"/>
    <oleObject progId="Visio.Drawing.11" shapeId="1554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2008-01-23T05:58:39Z</cp:lastPrinted>
  <dcterms:created xsi:type="dcterms:W3CDTF">2007-06-15T04:25:39Z</dcterms:created>
  <dcterms:modified xsi:type="dcterms:W3CDTF">2008-01-30T07:24:26Z</dcterms:modified>
  <cp:category/>
  <cp:version/>
  <cp:contentType/>
  <cp:contentStatus/>
</cp:coreProperties>
</file>