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50" activeTab="3"/>
  </bookViews>
  <sheets>
    <sheet name="134" sheetId="1" r:id="rId1"/>
    <sheet name="135" sheetId="2" r:id="rId2"/>
    <sheet name="136" sheetId="3" r:id="rId3"/>
    <sheet name="137" sheetId="4" r:id="rId4"/>
  </sheets>
  <definedNames>
    <definedName name="_xlnm.Print_Area" localSheetId="1">'135'!$A$1:$P$61</definedName>
    <definedName name="_xlnm.Print_Area" localSheetId="2">'136'!$A$1:$L$80</definedName>
    <definedName name="_xlnm.Print_Area" localSheetId="3">'137'!$A$1:$AD$61</definedName>
  </definedNames>
  <calcPr fullCalcOnLoad="1"/>
</workbook>
</file>

<file path=xl/sharedStrings.xml><?xml version="1.0" encoding="utf-8"?>
<sst xmlns="http://schemas.openxmlformats.org/spreadsheetml/2006/main" count="563" uniqueCount="401">
  <si>
    <t>区分</t>
  </si>
  <si>
    <t>総数</t>
  </si>
  <si>
    <t>医務</t>
  </si>
  <si>
    <t>薬務</t>
  </si>
  <si>
    <t>病院</t>
  </si>
  <si>
    <t>一般診療所</t>
  </si>
  <si>
    <t>歯科診療所</t>
  </si>
  <si>
    <t>助産所</t>
  </si>
  <si>
    <t>医療法人</t>
  </si>
  <si>
    <t>施術所</t>
  </si>
  <si>
    <t>歯科技工所</t>
  </si>
  <si>
    <t>衛生検査所</t>
  </si>
  <si>
    <t>医薬品販売業</t>
  </si>
  <si>
    <t>一般販売業</t>
  </si>
  <si>
    <t>特例販売業</t>
  </si>
  <si>
    <t>農業用品目</t>
  </si>
  <si>
    <t>監視件数</t>
  </si>
  <si>
    <t>許認可件数</t>
  </si>
  <si>
    <t>東</t>
  </si>
  <si>
    <t>博多</t>
  </si>
  <si>
    <t>中央</t>
  </si>
  <si>
    <t>南</t>
  </si>
  <si>
    <t>城南</t>
  </si>
  <si>
    <t>早良</t>
  </si>
  <si>
    <t>西</t>
  </si>
  <si>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医薬品一般販売業と特例販売業の開設・変更等の許認可業務及び当該施設の薬事監視等指導業務、その他の医薬品販売業や薬局等の開設・変更等に伴う県への進達事務、毒物・劇薬販売業の開設・変更の許認可業務及び当該施設の監視指導業務並びに特定毒物研究者等の届出に伴う県への進達事務等を行っている。
　医療監視及び薬事監視については、医療法及び薬事法等関係法令の規定に基づき、市民への適切な医療及び医薬品の提供を図るため、施設管理の状況、構造設備、人員などについて立入検査を実施し、指導にあたっている。　</t>
  </si>
  <si>
    <t>１２〕医薬務事務</t>
  </si>
  <si>
    <t>資料：地域医療課</t>
  </si>
  <si>
    <t>１３〕血液事業</t>
  </si>
  <si>
    <t>（単位：人）</t>
  </si>
  <si>
    <t>採血目標</t>
  </si>
  <si>
    <t>200ml</t>
  </si>
  <si>
    <t>400ml</t>
  </si>
  <si>
    <t>成分</t>
  </si>
  <si>
    <t>計</t>
  </si>
  <si>
    <t>(人口×目標率)</t>
  </si>
  <si>
    <t>昭和60年度</t>
  </si>
  <si>
    <t>・</t>
  </si>
  <si>
    <t>平成元年度</t>
  </si>
  <si>
    <t>5年度</t>
  </si>
  <si>
    <t>10年度</t>
  </si>
  <si>
    <t>-</t>
  </si>
  <si>
    <t>15年度</t>
  </si>
  <si>
    <t>16年度</t>
  </si>
  <si>
    <t>17年度</t>
  </si>
  <si>
    <t>-</t>
  </si>
  <si>
    <t>18年度</t>
  </si>
  <si>
    <t>注）400ｍｌ、成分献血は61年度より導入。血液センター（イムズ）は平成１６年度設置</t>
  </si>
  <si>
    <t>資料：地域医療課</t>
  </si>
  <si>
    <t>区分</t>
  </si>
  <si>
    <t>校区団体等</t>
  </si>
  <si>
    <t>地域団体等(PTA等)</t>
  </si>
  <si>
    <t>職域</t>
  </si>
  <si>
    <t>学域</t>
  </si>
  <si>
    <t>街頭</t>
  </si>
  <si>
    <t>合計</t>
  </si>
  <si>
    <t>月平均献血者数</t>
  </si>
  <si>
    <t>献血実施件数</t>
  </si>
  <si>
    <t>1件当り献血者数</t>
  </si>
  <si>
    <t>構成比(%)</t>
  </si>
  <si>
    <t>２．献血者数、対象・保健福祉センター別</t>
  </si>
  <si>
    <t>区</t>
  </si>
  <si>
    <t>３．校区献血推進団体運営状況</t>
  </si>
  <si>
    <t>校区名</t>
  </si>
  <si>
    <t>結  成
年月日</t>
  </si>
  <si>
    <t>校  区
世帯数</t>
  </si>
  <si>
    <t>400mnl</t>
  </si>
  <si>
    <t>東区計</t>
  </si>
  <si>
    <t>千早</t>
  </si>
  <si>
    <t>S48.11.28</t>
  </si>
  <si>
    <t>大楠</t>
  </si>
  <si>
    <t>和白</t>
  </si>
  <si>
    <t>S48.12.21</t>
  </si>
  <si>
    <t>長住</t>
  </si>
  <si>
    <t>西長住</t>
  </si>
  <si>
    <t>多々良</t>
  </si>
  <si>
    <t>弥永西</t>
  </si>
  <si>
    <t>若宮</t>
  </si>
  <si>
    <t>東若久</t>
  </si>
  <si>
    <t>八田</t>
  </si>
  <si>
    <t>鶴田</t>
  </si>
  <si>
    <t>香椎</t>
  </si>
  <si>
    <t>大池</t>
  </si>
  <si>
    <t>箱崎</t>
  </si>
  <si>
    <t>S49.11.17</t>
  </si>
  <si>
    <t>野多目</t>
  </si>
  <si>
    <t>香住丘</t>
  </si>
  <si>
    <t>S49.11.21</t>
  </si>
  <si>
    <t>高木</t>
  </si>
  <si>
    <t>筥松</t>
  </si>
  <si>
    <t>S49.12.16</t>
  </si>
  <si>
    <t>玉川</t>
  </si>
  <si>
    <t>名島</t>
  </si>
  <si>
    <t>横手</t>
  </si>
  <si>
    <t>西戸崎</t>
  </si>
  <si>
    <t>S50.11.30</t>
  </si>
  <si>
    <t>塩原</t>
  </si>
  <si>
    <t>馬出</t>
  </si>
  <si>
    <t>西高宮</t>
  </si>
  <si>
    <t>美和台</t>
  </si>
  <si>
    <t>柏原</t>
  </si>
  <si>
    <t>舞松原</t>
  </si>
  <si>
    <t>城南区計</t>
  </si>
  <si>
    <t>香椎東</t>
  </si>
  <si>
    <t>田島</t>
  </si>
  <si>
    <t>和白東</t>
  </si>
  <si>
    <t>七隈</t>
  </si>
  <si>
    <t>奈多</t>
  </si>
  <si>
    <t>青葉</t>
  </si>
  <si>
    <t>別府</t>
  </si>
  <si>
    <t>香椎下原</t>
  </si>
  <si>
    <t>鳥飼</t>
  </si>
  <si>
    <t>城浜</t>
  </si>
  <si>
    <t>片江</t>
  </si>
  <si>
    <t>千早西</t>
  </si>
  <si>
    <t>南片江</t>
  </si>
  <si>
    <t>香椎浜</t>
  </si>
  <si>
    <t>S63.11.30</t>
  </si>
  <si>
    <t>堤</t>
  </si>
  <si>
    <t>香陵</t>
  </si>
  <si>
    <t>長尾</t>
  </si>
  <si>
    <t>S62.10.17</t>
  </si>
  <si>
    <t>松島</t>
  </si>
  <si>
    <t>金山</t>
  </si>
  <si>
    <t>三苫</t>
  </si>
  <si>
    <t>堤丘</t>
  </si>
  <si>
    <t>博多区計</t>
  </si>
  <si>
    <t>早良区計</t>
  </si>
  <si>
    <t>吉塚</t>
  </si>
  <si>
    <t>原西</t>
  </si>
  <si>
    <t>千代</t>
  </si>
  <si>
    <t>室見</t>
  </si>
  <si>
    <t>東吉塚</t>
  </si>
  <si>
    <t>S48.11.14</t>
  </si>
  <si>
    <t>田隈</t>
  </si>
  <si>
    <t>那珂南</t>
  </si>
  <si>
    <t>S48.12.16</t>
  </si>
  <si>
    <t>内野</t>
  </si>
  <si>
    <t>住吉</t>
  </si>
  <si>
    <t>S48.12.25</t>
  </si>
  <si>
    <t>脇山</t>
  </si>
  <si>
    <t>那珂</t>
  </si>
  <si>
    <t>有田</t>
  </si>
  <si>
    <t>御供所</t>
  </si>
  <si>
    <t>原北</t>
  </si>
  <si>
    <t>大浜</t>
  </si>
  <si>
    <t>百道</t>
  </si>
  <si>
    <t>奈良屋</t>
  </si>
  <si>
    <t>入部</t>
  </si>
  <si>
    <t>冷泉</t>
  </si>
  <si>
    <t>有住</t>
  </si>
  <si>
    <t>板付</t>
  </si>
  <si>
    <t>野芥</t>
  </si>
  <si>
    <t>板付北</t>
  </si>
  <si>
    <t>田村</t>
  </si>
  <si>
    <t>美野島</t>
  </si>
  <si>
    <t>東光</t>
  </si>
  <si>
    <t>S50.12.15</t>
  </si>
  <si>
    <t>大原</t>
  </si>
  <si>
    <t>東住吉</t>
  </si>
  <si>
    <t>小田部</t>
  </si>
  <si>
    <t>月隈</t>
  </si>
  <si>
    <t>四箇田</t>
  </si>
  <si>
    <t>東月隈</t>
  </si>
  <si>
    <t>賀茂</t>
  </si>
  <si>
    <t>席田</t>
  </si>
  <si>
    <t>百道浜</t>
  </si>
  <si>
    <t>堅粕</t>
  </si>
  <si>
    <t>S51.10.15</t>
  </si>
  <si>
    <t>飯原</t>
  </si>
  <si>
    <t>春住</t>
  </si>
  <si>
    <t>飯倉</t>
  </si>
  <si>
    <t>三筑</t>
  </si>
  <si>
    <t>飯倉中央</t>
  </si>
  <si>
    <t>弥生</t>
  </si>
  <si>
    <t>西新</t>
  </si>
  <si>
    <t>中央区計</t>
  </si>
  <si>
    <t>高取</t>
  </si>
  <si>
    <t>草香江</t>
  </si>
  <si>
    <t>原</t>
  </si>
  <si>
    <t>当仁</t>
  </si>
  <si>
    <t>S47.11.25</t>
  </si>
  <si>
    <t>西区計</t>
  </si>
  <si>
    <t>南当仁</t>
  </si>
  <si>
    <t>元岡</t>
  </si>
  <si>
    <t>高宮</t>
  </si>
  <si>
    <t>S49.10.25</t>
  </si>
  <si>
    <t>今宿</t>
  </si>
  <si>
    <t>赤坂</t>
  </si>
  <si>
    <t>今津</t>
  </si>
  <si>
    <t>春吉</t>
  </si>
  <si>
    <t>S49.12.21</t>
  </si>
  <si>
    <t>周船寺</t>
  </si>
  <si>
    <t>S48.10.11</t>
  </si>
  <si>
    <t>警固</t>
  </si>
  <si>
    <t>金武</t>
  </si>
  <si>
    <t>大名</t>
  </si>
  <si>
    <t>北崎</t>
  </si>
  <si>
    <t>舞鶴</t>
  </si>
  <si>
    <t>下山門</t>
  </si>
  <si>
    <t>簀子</t>
  </si>
  <si>
    <t>福重</t>
  </si>
  <si>
    <t>平尾</t>
  </si>
  <si>
    <t>能古</t>
  </si>
  <si>
    <t>笹丘</t>
  </si>
  <si>
    <t>姪浜</t>
  </si>
  <si>
    <t>福浜</t>
  </si>
  <si>
    <t>玄洋</t>
  </si>
  <si>
    <t>小笹</t>
  </si>
  <si>
    <t>西陵</t>
  </si>
  <si>
    <t>南区計</t>
  </si>
  <si>
    <t>城原</t>
  </si>
  <si>
    <t>東花畑</t>
  </si>
  <si>
    <t>石丸</t>
  </si>
  <si>
    <t>曰佐</t>
  </si>
  <si>
    <t>壱岐南</t>
  </si>
  <si>
    <t>花畑</t>
  </si>
  <si>
    <t>S48.11.25</t>
  </si>
  <si>
    <t>壱岐</t>
  </si>
  <si>
    <t>三宅</t>
  </si>
  <si>
    <t>壱岐東</t>
  </si>
  <si>
    <t>老司</t>
  </si>
  <si>
    <t>内浜</t>
  </si>
  <si>
    <t>H16. 4. 1</t>
  </si>
  <si>
    <t>筑紫丘</t>
  </si>
  <si>
    <t>愛宕</t>
  </si>
  <si>
    <t>宮竹</t>
  </si>
  <si>
    <t>玄界</t>
  </si>
  <si>
    <t>小呂</t>
  </si>
  <si>
    <t>資料:地域医療課</t>
  </si>
  <si>
    <t>献血実施状況(献血者数)</t>
  </si>
  <si>
    <t>S50. 1.12</t>
  </si>
  <si>
    <t>S50. 2.15</t>
  </si>
  <si>
    <t>S49. 2.28</t>
  </si>
  <si>
    <t>S49. 3. 3</t>
  </si>
  <si>
    <t>S53. 4. 1</t>
  </si>
  <si>
    <t>S49. 7. 1</t>
  </si>
  <si>
    <t>S55. 4.10</t>
  </si>
  <si>
    <t>S49. 8.31</t>
  </si>
  <si>
    <t>S59. 5.18</t>
  </si>
  <si>
    <t>S62. 5.26</t>
  </si>
  <si>
    <t>S62. 8. 1</t>
  </si>
  <si>
    <t>H 2. 2.20</t>
  </si>
  <si>
    <t>S50. 3.20</t>
  </si>
  <si>
    <t>H 7. 4. 1</t>
  </si>
  <si>
    <t>H16. 4. 1</t>
  </si>
  <si>
    <t>H16. 3.30</t>
  </si>
  <si>
    <t>S61. 4. 1</t>
  </si>
  <si>
    <t>H16. 4. 1</t>
  </si>
  <si>
    <t>H16. 4. 1</t>
  </si>
  <si>
    <t>S49. 1.27</t>
  </si>
  <si>
    <t>H16. 4. 1</t>
  </si>
  <si>
    <t>H16. 5.25</t>
  </si>
  <si>
    <t>１４〕健康づくりセンター</t>
  </si>
  <si>
    <t>　福岡市健康づくりセンターは、市民の自主的な健康づくりへの支援等を通じてその健康の保持及び増進を図るとともに、豊かな生活文化の創造の場を提供し、もって市民の福祉の向上に資することを目的として設立された。この目的を達成するため、センターでは健康づくりに関する調査及び研究、健康度診断、健康づくりに関する講座、講演会、教室等の開催、健康づくりに関する図書、資料等の収集、情報の提供及び装置の展示、施設の利用その他の便宜供与及びその他のセンターの設置の目的に必要なことを事業として行っている。</t>
  </si>
  <si>
    <t>１．健康度診断・健康教室設置状況　　　　　　　　　　　</t>
  </si>
  <si>
    <t>健康教室</t>
  </si>
  <si>
    <t>転倒予防教室</t>
  </si>
  <si>
    <t>糖尿病教室</t>
  </si>
  <si>
    <t>肥満教室</t>
  </si>
  <si>
    <t>禁煙教室</t>
  </si>
  <si>
    <t>両親学級</t>
  </si>
  <si>
    <t>総数</t>
  </si>
  <si>
    <t>市外</t>
  </si>
  <si>
    <t>２．健康度診断・１日コース実施状況、年齢階級別受診者数　</t>
  </si>
  <si>
    <t>男</t>
  </si>
  <si>
    <t>女</t>
  </si>
  <si>
    <t>18～19歳</t>
  </si>
  <si>
    <t>20～24歳</t>
  </si>
  <si>
    <t>25～29歳</t>
  </si>
  <si>
    <t>30～34歳</t>
  </si>
  <si>
    <t>35～39歳</t>
  </si>
  <si>
    <t>40～44歳</t>
  </si>
  <si>
    <t>45～49歳</t>
  </si>
  <si>
    <t>50～54歳</t>
  </si>
  <si>
    <t>55～59歳</t>
  </si>
  <si>
    <t>60～64歳</t>
  </si>
  <si>
    <t>65～69歳</t>
  </si>
  <si>
    <t>70歳以上</t>
  </si>
  <si>
    <t>３．健康度診断・１日コース診査判定割合、年齢階級別　　　</t>
  </si>
  <si>
    <t>所見無し</t>
  </si>
  <si>
    <t>要観察</t>
  </si>
  <si>
    <t>要指導</t>
  </si>
  <si>
    <t>要医療</t>
  </si>
  <si>
    <t>治療中</t>
  </si>
  <si>
    <t>人数</t>
  </si>
  <si>
    <t>構成比</t>
  </si>
  <si>
    <t xml:space="preserve"> ４．健康教室実施回数、延受講者数</t>
  </si>
  <si>
    <t>実施回数</t>
  </si>
  <si>
    <t>延受講者数</t>
  </si>
  <si>
    <t>資料：健康づくりセンター</t>
  </si>
  <si>
    <t>健康度診断</t>
  </si>
  <si>
    <t>健康度診断
１日コース</t>
  </si>
  <si>
    <t>健康度診断
体力コース</t>
  </si>
  <si>
    <t>糖尿病教室</t>
  </si>
  <si>
    <t>肥満教室</t>
  </si>
  <si>
    <t>医薬務事務執行件数（施設・保健福祉センター別）</t>
  </si>
  <si>
    <t>平成19年度</t>
  </si>
  <si>
    <t>毒物・
劇物
販売業</t>
  </si>
  <si>
    <t>特定
品目</t>
  </si>
  <si>
    <r>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なお、献血事業未実施校区の実施促進をはかり、1６年度末では、校区自治協議会の必須事業となったこともあり、14</t>
    </r>
    <r>
      <rPr>
        <sz val="14"/>
        <rFont val="ＭＳ 明朝"/>
        <family val="1"/>
      </rPr>
      <t>6</t>
    </r>
    <r>
      <rPr>
        <sz val="14"/>
        <rFont val="ＭＳ 明朝"/>
        <family val="1"/>
      </rPr>
      <t>校区中</t>
    </r>
    <r>
      <rPr>
        <sz val="14"/>
        <rFont val="ＭＳ 明朝"/>
        <family val="1"/>
      </rPr>
      <t>142</t>
    </r>
    <r>
      <rPr>
        <sz val="14"/>
        <rFont val="ＭＳ 明朝"/>
        <family val="1"/>
      </rPr>
      <t>校区に、</t>
    </r>
    <r>
      <rPr>
        <sz val="14"/>
        <rFont val="ＭＳ 明朝"/>
        <family val="1"/>
      </rPr>
      <t>143</t>
    </r>
    <r>
      <rPr>
        <sz val="14"/>
        <rFont val="ＭＳ 明朝"/>
        <family val="1"/>
      </rPr>
      <t>の献血推進団体が結成されており、400ml献血、成分献血の啓発をあわせて推進している。</t>
    </r>
  </si>
  <si>
    <t>１．献血者数、年度別</t>
  </si>
  <si>
    <t>昭和60年度～平成19年度</t>
  </si>
  <si>
    <t>移　動　採　血</t>
  </si>
  <si>
    <t>血液センター(北天神･ｷｬﾅﾙｼﾃｨ･ｲﾑｽﾞ）</t>
  </si>
  <si>
    <t>19年度</t>
  </si>
  <si>
    <t>平成19年度</t>
  </si>
  <si>
    <t>200ml</t>
  </si>
  <si>
    <t>400ml</t>
  </si>
  <si>
    <t>-</t>
  </si>
  <si>
    <t>※博多区、西区には、血液センター（献血ルーム北天神･ｷｬﾅﾙｼﾃｨ･ﾊｯﾋﾟｰｸﾛｽｲﾑｽﾞ）で行った冷泉・能古・小呂・玄界校区献血推進協力会分を含む。</t>
  </si>
  <si>
    <t>（冷泉／400ｍｌ：13名、成分：16名　能古／200ｍｌ：1名、400ｍｌ：1名、成分：5名　小呂／400ｍｌ：1名、成分：6名　玄界／成分：1名　計44名）　　　　　　</t>
  </si>
  <si>
    <t>平成19年度</t>
  </si>
  <si>
    <t>西花畑</t>
  </si>
  <si>
    <t>S49. 9.30</t>
  </si>
  <si>
    <t>志賀島</t>
  </si>
  <si>
    <t>H16. 4. 1</t>
  </si>
  <si>
    <t>S51. 3. 8</t>
  </si>
  <si>
    <t>長丘</t>
  </si>
  <si>
    <t>H16. 5. 1</t>
  </si>
  <si>
    <t>S51. 3.10</t>
  </si>
  <si>
    <t>H17. 4. 1</t>
  </si>
  <si>
    <t>S53. 4. 1</t>
  </si>
  <si>
    <t>S47.12. 1</t>
  </si>
  <si>
    <t>S53. 5.26</t>
  </si>
  <si>
    <t>S48. 2.25</t>
  </si>
  <si>
    <t>S57.10. 1</t>
  </si>
  <si>
    <t>S48. 6.28</t>
  </si>
  <si>
    <t>S60. 5.15</t>
  </si>
  <si>
    <t>S48. 7. 2</t>
  </si>
  <si>
    <t>S60. 6. 1</t>
  </si>
  <si>
    <t>S49. 3.30</t>
  </si>
  <si>
    <t>S61. 4.23</t>
  </si>
  <si>
    <t>S58. 4. 1</t>
  </si>
  <si>
    <t>S62. 5.14</t>
  </si>
  <si>
    <t>S58. 6. 4</t>
  </si>
  <si>
    <t>S62. 4. 1</t>
  </si>
  <si>
    <t>H 4.10.21</t>
  </si>
  <si>
    <t>H 5. 4. 1</t>
  </si>
  <si>
    <t>H 2. 4. 1</t>
  </si>
  <si>
    <t>H 8. 7. 1</t>
  </si>
  <si>
    <t>S48. 3.15</t>
  </si>
  <si>
    <t>S47.10. 1</t>
  </si>
  <si>
    <t>S48. 4. 2</t>
  </si>
  <si>
    <t>S49. 7. 1</t>
  </si>
  <si>
    <t>S49.12. 8</t>
  </si>
  <si>
    <t>S50. 9. 1</t>
  </si>
  <si>
    <t>S49. 1.28</t>
  </si>
  <si>
    <t>S51. 2. 1</t>
  </si>
  <si>
    <t>S51. 3.22</t>
  </si>
  <si>
    <t>S50. 3.17</t>
  </si>
  <si>
    <t>S51. 3.25</t>
  </si>
  <si>
    <t>S50. 3.18</t>
  </si>
  <si>
    <t>S51. 8. 1</t>
  </si>
  <si>
    <t>S51.10. 1</t>
  </si>
  <si>
    <t>S57. 4. 1</t>
  </si>
  <si>
    <t>S49. 6.28</t>
  </si>
  <si>
    <t>S57.11. 1</t>
  </si>
  <si>
    <t>S61. 4.12</t>
  </si>
  <si>
    <t>S50. 3.21</t>
  </si>
  <si>
    <t>S62. 4.10</t>
  </si>
  <si>
    <t>H 1. 4. 1</t>
  </si>
  <si>
    <t>S51. 3. 7</t>
  </si>
  <si>
    <t>H 4. 1.30</t>
  </si>
  <si>
    <t>H 9. 4. 1</t>
  </si>
  <si>
    <t>S51. 3.17</t>
  </si>
  <si>
    <t>H16. 3. 6</t>
  </si>
  <si>
    <t>S52. 3.24</t>
  </si>
  <si>
    <t>S47. 7. 1</t>
  </si>
  <si>
    <t>S49. 2. 8</t>
  </si>
  <si>
    <t>S48. 3. 2</t>
  </si>
  <si>
    <t>S48. 7.14</t>
  </si>
  <si>
    <t>S49.11. 7</t>
  </si>
  <si>
    <t>S48. 9.10</t>
  </si>
  <si>
    <t>S51. 2.14</t>
  </si>
  <si>
    <t>S49. 1.15</t>
  </si>
  <si>
    <t>S49. 8.23</t>
  </si>
  <si>
    <t>S52. 5.21</t>
  </si>
  <si>
    <t>S53. 6. 1</t>
  </si>
  <si>
    <t>S54.12. 1</t>
  </si>
  <si>
    <t>S55. 2.16</t>
  </si>
  <si>
    <t>S55. 3.20</t>
  </si>
  <si>
    <t>S57. 5.10</t>
  </si>
  <si>
    <t>S59.10. 3</t>
  </si>
  <si>
    <t>S57.12. 6</t>
  </si>
  <si>
    <t>S58. 8.15</t>
  </si>
  <si>
    <t>H 4. 5. 1</t>
  </si>
  <si>
    <t>S48. 3.27</t>
  </si>
  <si>
    <t>H10. 4. 1</t>
  </si>
  <si>
    <t>S48.10. 1</t>
  </si>
  <si>
    <t>H12. 5.29</t>
  </si>
  <si>
    <t>H14. 5.11</t>
  </si>
  <si>
    <t>S48.12. 9</t>
  </si>
  <si>
    <t>H15. 4. 1</t>
  </si>
  <si>
    <t>S49. 1.10</t>
  </si>
  <si>
    <t>若久</t>
  </si>
  <si>
    <t>S49. 3. 1</t>
  </si>
  <si>
    <t>弥永</t>
  </si>
  <si>
    <t>S49. 8. 1</t>
  </si>
  <si>
    <t>平成19年度</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</si>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</sst>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
    <numFmt numFmtId="180" formatCode="0_);[Red]\(0\)"/>
  </numFmts>
  <fonts count="11">
    <font>
      <sz val="14"/>
      <name val="ＭＳ 明朝"/>
      <family val="1"/>
    </font>
    <font>
      <sz val="11"/>
      <name val="ＭＳ Ｐゴシック"/>
      <family val="3"/>
    </font>
    <font>
      <sz val="7"/>
      <name val="ＭＳ 明朝"/>
      <family val="1"/>
    </font>
    <font>
      <b/>
      <sz val="14"/>
      <name val="ＭＳ 明朝"/>
      <family val="1"/>
    </font>
    <font>
      <sz val="11"/>
      <name val="ＭＳ 明朝"/>
      <family val="1"/>
    </font>
    <font>
      <b/>
      <sz val="12"/>
      <name val="ＭＳ 明朝"/>
      <family val="1"/>
    </font>
    <font>
      <sz val="12"/>
      <name val="ＭＳ 明朝"/>
      <family val="1"/>
    </font>
    <font>
      <b/>
      <sz val="18"/>
      <name val="ＭＳ 明朝"/>
      <family val="1"/>
    </font>
    <font>
      <b/>
      <sz val="16"/>
      <name val="ＭＳ 明朝"/>
      <family val="1"/>
    </font>
    <font>
      <sz val="10"/>
      <name val="ＭＳ 明朝"/>
      <family val="1"/>
    </font>
    <font>
      <b/>
      <sz val="11"/>
      <name val="ＭＳ 明朝"/>
      <family val="1"/>
    </font>
  </fonts>
  <fills count="2">
    <fill>
      <patternFill/>
    </fill>
    <fill>
      <patternFill patternType="gray125"/>
    </fill>
  </fills>
  <borders count="28">
    <border>
      <left/>
      <right/>
      <top/>
      <bottom/>
      <diagonal/>
    </border>
    <border>
      <left style="thin"/>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style="thin"/>
      <top style="medium"/>
      <bottom style="thin"/>
    </border>
    <border>
      <left>
        <color indexed="63"/>
      </left>
      <right style="thin"/>
      <top style="medium"/>
      <bottom>
        <color indexed="63"/>
      </botto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38">
    <xf numFmtId="0" fontId="0" fillId="0" borderId="0" xfId="0" applyAlignment="1">
      <alignment/>
    </xf>
    <xf numFmtId="0" fontId="0" fillId="0" borderId="1" xfId="0" applyBorder="1" applyAlignment="1" applyProtection="1">
      <alignment horizontal="distributed" vertical="distributed"/>
      <protection/>
    </xf>
    <xf numFmtId="0" fontId="0" fillId="0" borderId="2" xfId="0" applyBorder="1" applyAlignment="1">
      <alignment/>
    </xf>
    <xf numFmtId="0" fontId="0" fillId="0" borderId="0" xfId="0" applyBorder="1" applyAlignment="1">
      <alignment/>
    </xf>
    <xf numFmtId="37" fontId="0" fillId="0" borderId="0" xfId="0" applyNumberFormat="1" applyBorder="1" applyAlignment="1" applyProtection="1">
      <alignment/>
      <protection/>
    </xf>
    <xf numFmtId="0" fontId="0" fillId="0" borderId="3" xfId="0" applyBorder="1" applyAlignment="1" applyProtection="1">
      <alignment horizontal="distributed" vertical="distributed"/>
      <protection/>
    </xf>
    <xf numFmtId="0" fontId="0" fillId="0" borderId="4" xfId="0" applyBorder="1" applyAlignment="1" applyProtection="1">
      <alignment horizontal="distributed" vertical="distributed"/>
      <protection/>
    </xf>
    <xf numFmtId="0" fontId="0" fillId="0" borderId="5" xfId="0" applyBorder="1" applyAlignment="1" applyProtection="1">
      <alignment horizontal="distributed" vertical="distributed"/>
      <protection/>
    </xf>
    <xf numFmtId="0" fontId="0" fillId="0" borderId="6" xfId="0" applyBorder="1" applyAlignment="1">
      <alignment/>
    </xf>
    <xf numFmtId="37" fontId="6" fillId="0" borderId="6" xfId="0" applyNumberFormat="1" applyFont="1" applyBorder="1" applyAlignment="1" applyProtection="1">
      <alignment/>
      <protection/>
    </xf>
    <xf numFmtId="0" fontId="6" fillId="0" borderId="0" xfId="0" applyFont="1" applyAlignment="1">
      <alignment horizontal="left" wrapText="1"/>
    </xf>
    <xf numFmtId="0" fontId="3" fillId="0" borderId="3" xfId="0" applyFont="1" applyBorder="1" applyAlignment="1" applyProtection="1">
      <alignment horizontal="distributed" vertical="distributed"/>
      <protection/>
    </xf>
    <xf numFmtId="0" fontId="3" fillId="0" borderId="4" xfId="0" applyFont="1" applyBorder="1" applyAlignment="1" applyProtection="1">
      <alignment horizontal="distributed" vertical="distributed"/>
      <protection/>
    </xf>
    <xf numFmtId="0" fontId="0" fillId="0" borderId="1" xfId="0" applyBorder="1" applyAlignment="1" applyProtection="1">
      <alignment horizontal="center" vertical="center"/>
      <protection/>
    </xf>
    <xf numFmtId="0" fontId="0" fillId="0" borderId="0" xfId="0" applyBorder="1" applyAlignment="1">
      <alignment vertical="center"/>
    </xf>
    <xf numFmtId="0" fontId="0" fillId="0" borderId="0" xfId="0" applyAlignment="1">
      <alignment vertical="center"/>
    </xf>
    <xf numFmtId="0" fontId="7" fillId="0" borderId="0" xfId="0" applyFont="1" applyAlignment="1">
      <alignment horizontal="left"/>
    </xf>
    <xf numFmtId="0" fontId="3" fillId="0" borderId="0" xfId="0" applyFont="1" applyBorder="1" applyAlignment="1" applyProtection="1">
      <alignment/>
      <protection/>
    </xf>
    <xf numFmtId="0" fontId="0" fillId="0" borderId="0" xfId="0" applyBorder="1" applyAlignment="1" applyProtection="1">
      <alignment vertical="center" textRotation="255" wrapText="1"/>
      <protection/>
    </xf>
    <xf numFmtId="0" fontId="3" fillId="0" borderId="0" xfId="0" applyFont="1" applyBorder="1" applyAlignment="1" applyProtection="1">
      <alignment vertical="center" wrapText="1"/>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0" xfId="0" applyFont="1" applyAlignment="1">
      <alignment horizontal="left" vertical="top" wrapText="1"/>
    </xf>
    <xf numFmtId="0" fontId="6" fillId="0" borderId="0" xfId="0" applyFont="1" applyAlignment="1">
      <alignment vertical="top" wrapText="1"/>
    </xf>
    <xf numFmtId="0" fontId="0" fillId="0" borderId="9" xfId="0" applyBorder="1" applyAlignment="1">
      <alignment vertical="center"/>
    </xf>
    <xf numFmtId="0" fontId="6" fillId="0" borderId="1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0" fillId="0" borderId="11" xfId="0" applyBorder="1" applyAlignment="1">
      <alignment vertical="center"/>
    </xf>
    <xf numFmtId="0" fontId="0" fillId="0" borderId="12" xfId="0" applyBorder="1" applyAlignment="1">
      <alignment vertical="center"/>
    </xf>
    <xf numFmtId="0" fontId="6" fillId="0" borderId="0" xfId="0" applyFont="1" applyBorder="1" applyAlignment="1" applyProtection="1">
      <alignment horizontal="right"/>
      <protection/>
    </xf>
    <xf numFmtId="0" fontId="6" fillId="0" borderId="11" xfId="0" applyFont="1" applyBorder="1" applyAlignment="1" applyProtection="1">
      <alignment horizontal="right"/>
      <protection/>
    </xf>
    <xf numFmtId="176" fontId="6" fillId="0" borderId="13" xfId="0" applyNumberFormat="1" applyFont="1" applyBorder="1" applyAlignment="1" applyProtection="1">
      <alignment horizontal="center"/>
      <protection/>
    </xf>
    <xf numFmtId="37" fontId="6" fillId="0" borderId="13" xfId="0" applyNumberFormat="1" applyFont="1" applyBorder="1" applyAlignment="1" applyProtection="1">
      <alignment/>
      <protection/>
    </xf>
    <xf numFmtId="37" fontId="6" fillId="0" borderId="13" xfId="0" applyNumberFormat="1" applyFont="1" applyBorder="1" applyAlignment="1" applyProtection="1">
      <alignment horizontal="right"/>
      <protection/>
    </xf>
    <xf numFmtId="37" fontId="6" fillId="0" borderId="0" xfId="0" applyNumberFormat="1" applyFont="1" applyBorder="1" applyAlignment="1" applyProtection="1">
      <alignment/>
      <protection/>
    </xf>
    <xf numFmtId="176" fontId="6" fillId="0" borderId="0" xfId="0" applyNumberFormat="1" applyFont="1" applyBorder="1" applyAlignment="1" applyProtection="1">
      <alignment horizontal="center"/>
      <protection/>
    </xf>
    <xf numFmtId="176" fontId="6"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37" fontId="6" fillId="0" borderId="0" xfId="0" applyNumberFormat="1" applyFont="1" applyBorder="1" applyAlignment="1" applyProtection="1">
      <alignment horizontal="right"/>
      <protection/>
    </xf>
    <xf numFmtId="41" fontId="6" fillId="0" borderId="0" xfId="0" applyNumberFormat="1" applyFont="1" applyBorder="1" applyAlignment="1" applyProtection="1">
      <alignment horizontal="center"/>
      <protection/>
    </xf>
    <xf numFmtId="10" fontId="6" fillId="0" borderId="0" xfId="0" applyNumberFormat="1" applyFont="1" applyBorder="1" applyAlignment="1" applyProtection="1">
      <alignment horizontal="center"/>
      <protection/>
    </xf>
    <xf numFmtId="10" fontId="6" fillId="0" borderId="14" xfId="0" applyNumberFormat="1" applyFont="1" applyBorder="1" applyAlignment="1" applyProtection="1">
      <alignment horizontal="center"/>
      <protection/>
    </xf>
    <xf numFmtId="0" fontId="0" fillId="0" borderId="0" xfId="0" applyFont="1" applyAlignment="1">
      <alignment/>
    </xf>
    <xf numFmtId="10" fontId="5" fillId="0" borderId="14"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0" fontId="3" fillId="0" borderId="0" xfId="0" applyFont="1" applyAlignment="1">
      <alignment/>
    </xf>
    <xf numFmtId="37" fontId="9" fillId="0" borderId="0" xfId="0" applyNumberFormat="1" applyFont="1" applyBorder="1" applyAlignment="1" applyProtection="1">
      <alignment vertical="top"/>
      <protection/>
    </xf>
    <xf numFmtId="0" fontId="9" fillId="0" borderId="0" xfId="0" applyFont="1" applyBorder="1" applyAlignment="1">
      <alignment vertical="top"/>
    </xf>
    <xf numFmtId="37" fontId="4" fillId="0" borderId="0" xfId="0" applyNumberFormat="1" applyFont="1" applyBorder="1" applyAlignment="1" applyProtection="1">
      <alignment horizontal="right" vertical="top"/>
      <protection/>
    </xf>
    <xf numFmtId="0" fontId="6" fillId="0" borderId="7" xfId="0" applyFont="1" applyBorder="1" applyAlignment="1">
      <alignment horizontal="center" vertical="center"/>
    </xf>
    <xf numFmtId="0" fontId="6" fillId="0" borderId="15"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9" fillId="0" borderId="0" xfId="0" applyFont="1" applyAlignment="1">
      <alignment horizontal="right"/>
    </xf>
    <xf numFmtId="0" fontId="0" fillId="0" borderId="0" xfId="0" applyAlignment="1">
      <alignment horizontal="right"/>
    </xf>
    <xf numFmtId="37" fontId="4" fillId="0" borderId="17" xfId="0" applyNumberFormat="1" applyFont="1" applyBorder="1" applyAlignment="1" applyProtection="1">
      <alignment horizontal="center"/>
      <protection/>
    </xf>
    <xf numFmtId="37" fontId="4" fillId="0" borderId="3" xfId="0" applyNumberFormat="1" applyFont="1" applyBorder="1" applyAlignment="1" applyProtection="1">
      <alignment horizontal="center"/>
      <protection/>
    </xf>
    <xf numFmtId="0" fontId="10" fillId="0" borderId="12" xfId="0" applyFont="1" applyBorder="1" applyAlignment="1" applyProtection="1">
      <alignment horizontal="distributed" vertical="top"/>
      <protection/>
    </xf>
    <xf numFmtId="0" fontId="10" fillId="0" borderId="1" xfId="0" applyFont="1" applyBorder="1" applyAlignment="1" applyProtection="1">
      <alignment horizontal="center" vertical="top"/>
      <protection/>
    </xf>
    <xf numFmtId="41" fontId="10" fillId="0" borderId="17" xfId="0" applyNumberFormat="1" applyFont="1" applyBorder="1" applyAlignment="1" applyProtection="1">
      <alignment vertical="top"/>
      <protection/>
    </xf>
    <xf numFmtId="41" fontId="10" fillId="0" borderId="18" xfId="0" applyNumberFormat="1" applyFont="1" applyBorder="1" applyAlignment="1" applyProtection="1">
      <alignment vertical="top"/>
      <protection/>
    </xf>
    <xf numFmtId="41" fontId="10" fillId="0" borderId="19" xfId="0" applyNumberFormat="1" applyFont="1" applyBorder="1" applyAlignment="1" applyProtection="1">
      <alignment vertical="top"/>
      <protection/>
    </xf>
    <xf numFmtId="0" fontId="4" fillId="0" borderId="15" xfId="0" applyFont="1" applyBorder="1" applyAlignment="1" applyProtection="1">
      <alignment horizontal="distributed" vertical="top"/>
      <protection/>
    </xf>
    <xf numFmtId="0" fontId="4" fillId="0" borderId="15" xfId="0" applyFont="1" applyBorder="1" applyAlignment="1" applyProtection="1">
      <alignment horizontal="center" vertical="top"/>
      <protection/>
    </xf>
    <xf numFmtId="41" fontId="4" fillId="0" borderId="14" xfId="0" applyNumberFormat="1" applyFont="1" applyBorder="1" applyAlignment="1" applyProtection="1">
      <alignment vertical="top"/>
      <protection/>
    </xf>
    <xf numFmtId="41" fontId="4" fillId="0" borderId="0" xfId="0" applyNumberFormat="1" applyFont="1" applyBorder="1" applyAlignment="1" applyProtection="1">
      <alignment vertical="top"/>
      <protection/>
    </xf>
    <xf numFmtId="41" fontId="4" fillId="0" borderId="0" xfId="0" applyNumberFormat="1" applyFont="1" applyBorder="1" applyAlignment="1" applyProtection="1">
      <alignment horizontal="left" vertical="top"/>
      <protection/>
    </xf>
    <xf numFmtId="0" fontId="10" fillId="0" borderId="20" xfId="0" applyFont="1" applyBorder="1" applyAlignment="1" applyProtection="1">
      <alignment horizontal="distributed" vertical="top"/>
      <protection/>
    </xf>
    <xf numFmtId="0" fontId="10" fillId="0" borderId="16" xfId="0" applyFont="1" applyBorder="1" applyAlignment="1" applyProtection="1">
      <alignment horizontal="center" vertical="top"/>
      <protection/>
    </xf>
    <xf numFmtId="41" fontId="10" fillId="0" borderId="13" xfId="0" applyNumberFormat="1" applyFont="1" applyBorder="1" applyAlignment="1" applyProtection="1">
      <alignment vertical="top"/>
      <protection/>
    </xf>
    <xf numFmtId="41" fontId="10" fillId="0" borderId="20" xfId="0" applyNumberFormat="1" applyFont="1" applyBorder="1" applyAlignment="1" applyProtection="1">
      <alignment vertical="top"/>
      <protection/>
    </xf>
    <xf numFmtId="0" fontId="4" fillId="0" borderId="11" xfId="0" applyFont="1" applyBorder="1" applyAlignment="1" applyProtection="1">
      <alignment horizontal="distributed" vertical="top"/>
      <protection/>
    </xf>
    <xf numFmtId="41" fontId="4" fillId="0" borderId="11" xfId="0" applyNumberFormat="1" applyFont="1" applyBorder="1" applyAlignment="1" applyProtection="1">
      <alignment horizontal="left" vertical="top"/>
      <protection/>
    </xf>
    <xf numFmtId="0" fontId="4" fillId="0" borderId="0" xfId="0" applyFont="1" applyBorder="1" applyAlignment="1" applyProtection="1">
      <alignment horizontal="distributed" vertical="top"/>
      <protection/>
    </xf>
    <xf numFmtId="57" fontId="4" fillId="0" borderId="15" xfId="0" applyNumberFormat="1" applyFont="1" applyBorder="1" applyAlignment="1" applyProtection="1">
      <alignment horizontal="center" vertical="top"/>
      <protection/>
    </xf>
    <xf numFmtId="0" fontId="10" fillId="0" borderId="16" xfId="0" applyFont="1" applyBorder="1" applyAlignment="1" applyProtection="1">
      <alignment horizontal="distributed" vertical="top"/>
      <protection/>
    </xf>
    <xf numFmtId="41" fontId="10" fillId="0" borderId="21" xfId="0" applyNumberFormat="1" applyFont="1" applyBorder="1" applyAlignment="1" applyProtection="1">
      <alignment vertical="top"/>
      <protection/>
    </xf>
    <xf numFmtId="0" fontId="4" fillId="0" borderId="12" xfId="0" applyFont="1" applyBorder="1" applyAlignment="1" applyProtection="1">
      <alignment horizontal="distributed" vertical="top"/>
      <protection/>
    </xf>
    <xf numFmtId="0" fontId="4" fillId="0" borderId="4" xfId="0" applyFont="1" applyBorder="1" applyAlignment="1" applyProtection="1">
      <alignment horizontal="center" vertical="top"/>
      <protection/>
    </xf>
    <xf numFmtId="41" fontId="4" fillId="0" borderId="22" xfId="0" applyNumberFormat="1" applyFont="1" applyBorder="1" applyAlignment="1" applyProtection="1">
      <alignment vertical="top"/>
      <protection/>
    </xf>
    <xf numFmtId="41" fontId="4" fillId="0" borderId="12" xfId="0" applyNumberFormat="1" applyFont="1" applyBorder="1" applyAlignment="1" applyProtection="1">
      <alignment horizontal="left" vertical="top"/>
      <protection/>
    </xf>
    <xf numFmtId="0" fontId="4" fillId="0" borderId="4" xfId="0" applyFont="1" applyBorder="1" applyAlignment="1" applyProtection="1">
      <alignment horizontal="distributed" vertical="top"/>
      <protection/>
    </xf>
    <xf numFmtId="41" fontId="4" fillId="0" borderId="1" xfId="0" applyNumberFormat="1" applyFont="1" applyBorder="1" applyAlignment="1" applyProtection="1">
      <alignment vertical="top"/>
      <protection/>
    </xf>
    <xf numFmtId="41" fontId="4" fillId="0" borderId="22" xfId="0" applyNumberFormat="1" applyFont="1" applyBorder="1" applyAlignment="1" applyProtection="1">
      <alignment horizontal="left" vertical="top"/>
      <protection/>
    </xf>
    <xf numFmtId="41" fontId="4" fillId="0" borderId="11" xfId="0" applyNumberFormat="1" applyFont="1" applyBorder="1" applyAlignment="1" applyProtection="1">
      <alignment vertical="top"/>
      <protection/>
    </xf>
    <xf numFmtId="0" fontId="4" fillId="0" borderId="15" xfId="0" applyFont="1" applyFill="1" applyBorder="1" applyAlignment="1" applyProtection="1">
      <alignment horizontal="distributed" vertical="top"/>
      <protection/>
    </xf>
    <xf numFmtId="0" fontId="4" fillId="0" borderId="22" xfId="0" applyFont="1" applyBorder="1" applyAlignment="1" applyProtection="1">
      <alignment horizontal="distributed" vertical="top"/>
      <protection/>
    </xf>
    <xf numFmtId="0" fontId="10" fillId="0" borderId="15" xfId="0" applyFont="1" applyBorder="1" applyAlignment="1" applyProtection="1">
      <alignment horizontal="center" vertical="top"/>
      <protection/>
    </xf>
    <xf numFmtId="41" fontId="10" fillId="0" borderId="0" xfId="0" applyNumberFormat="1" applyFont="1" applyBorder="1" applyAlignment="1" applyProtection="1">
      <alignment vertical="top"/>
      <protection/>
    </xf>
    <xf numFmtId="0" fontId="4" fillId="0" borderId="11" xfId="0" applyFont="1" applyBorder="1" applyAlignment="1" applyProtection="1">
      <alignment horizontal="center" vertical="top"/>
      <protection/>
    </xf>
    <xf numFmtId="41" fontId="4" fillId="0" borderId="0" xfId="0" applyNumberFormat="1" applyFont="1" applyFill="1" applyBorder="1" applyAlignment="1" applyProtection="1">
      <alignment vertical="top"/>
      <protection/>
    </xf>
    <xf numFmtId="41" fontId="4" fillId="0" borderId="0" xfId="0" applyNumberFormat="1" applyFont="1" applyFill="1" applyBorder="1" applyAlignment="1" applyProtection="1">
      <alignment horizontal="left" vertical="top"/>
      <protection/>
    </xf>
    <xf numFmtId="0" fontId="4" fillId="0" borderId="23" xfId="0" applyFont="1" applyBorder="1" applyAlignment="1" applyProtection="1">
      <alignment horizontal="distributed" vertical="top"/>
      <protection/>
    </xf>
    <xf numFmtId="0" fontId="4" fillId="0" borderId="5" xfId="0" applyFont="1" applyBorder="1" applyAlignment="1" applyProtection="1">
      <alignment horizontal="center" vertical="top"/>
      <protection/>
    </xf>
    <xf numFmtId="41" fontId="4" fillId="0" borderId="24" xfId="0" applyNumberFormat="1" applyFont="1" applyBorder="1" applyAlignment="1" applyProtection="1">
      <alignment vertical="top"/>
      <protection/>
    </xf>
    <xf numFmtId="41" fontId="4" fillId="0" borderId="2" xfId="0" applyNumberFormat="1" applyFont="1" applyBorder="1" applyAlignment="1" applyProtection="1">
      <alignment vertical="top"/>
      <protection/>
    </xf>
    <xf numFmtId="41" fontId="4" fillId="0" borderId="23" xfId="0" applyNumberFormat="1" applyFont="1" applyBorder="1" applyAlignment="1" applyProtection="1">
      <alignment horizontal="left" vertical="top"/>
      <protection/>
    </xf>
    <xf numFmtId="0" fontId="4" fillId="0" borderId="5" xfId="0" applyFont="1" applyFill="1" applyBorder="1" applyAlignment="1" applyProtection="1">
      <alignment horizontal="distributed" vertical="top"/>
      <protection/>
    </xf>
    <xf numFmtId="41" fontId="4" fillId="0" borderId="2" xfId="0" applyNumberFormat="1" applyFont="1" applyFill="1" applyBorder="1" applyAlignment="1" applyProtection="1">
      <alignment vertical="top"/>
      <protection/>
    </xf>
    <xf numFmtId="0" fontId="0" fillId="0" borderId="0" xfId="0" applyAlignment="1">
      <alignment horizontal="center"/>
    </xf>
    <xf numFmtId="0" fontId="4" fillId="0" borderId="0" xfId="0" applyFont="1" applyBorder="1" applyAlignment="1">
      <alignment horizontal="right"/>
    </xf>
    <xf numFmtId="0" fontId="7" fillId="0" borderId="0" xfId="0" applyFont="1" applyBorder="1" applyAlignment="1">
      <alignment horizontal="left"/>
    </xf>
    <xf numFmtId="0" fontId="0" fillId="0" borderId="0" xfId="0" applyFont="1" applyBorder="1" applyAlignment="1">
      <alignment/>
    </xf>
    <xf numFmtId="0" fontId="8"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0" fillId="0" borderId="6" xfId="0" applyFont="1" applyBorder="1" applyAlignment="1">
      <alignment/>
    </xf>
    <xf numFmtId="0" fontId="0" fillId="0" borderId="9" xfId="0" applyFont="1" applyBorder="1" applyAlignment="1">
      <alignment/>
    </xf>
    <xf numFmtId="0" fontId="0" fillId="0" borderId="22" xfId="0" applyFont="1" applyBorder="1" applyAlignment="1">
      <alignment/>
    </xf>
    <xf numFmtId="0" fontId="0" fillId="0" borderId="12" xfId="0" applyFont="1" applyBorder="1" applyAlignment="1" applyProtection="1">
      <alignment horizontal="lef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horizontal="center"/>
      <protection/>
    </xf>
    <xf numFmtId="0" fontId="6" fillId="0" borderId="0" xfId="0" applyNumberFormat="1" applyFont="1" applyBorder="1" applyAlignment="1">
      <alignment horizontal="center"/>
    </xf>
    <xf numFmtId="0" fontId="6" fillId="0" borderId="0" xfId="0" applyNumberFormat="1" applyFont="1" applyBorder="1" applyAlignment="1" applyProtection="1">
      <alignment horizontal="center"/>
      <protection/>
    </xf>
    <xf numFmtId="0" fontId="3" fillId="0" borderId="2" xfId="0" applyFont="1" applyBorder="1" applyAlignment="1" applyProtection="1">
      <alignment/>
      <protection/>
    </xf>
    <xf numFmtId="0" fontId="6" fillId="0" borderId="0" xfId="0" applyFont="1" applyBorder="1" applyAlignment="1" applyProtection="1">
      <alignment horizontal="left"/>
      <protection/>
    </xf>
    <xf numFmtId="0" fontId="4" fillId="0" borderId="0" xfId="0" applyFont="1" applyAlignment="1">
      <alignment horizontal="right"/>
    </xf>
    <xf numFmtId="0" fontId="0" fillId="0" borderId="22" xfId="0" applyFont="1" applyBorder="1" applyAlignment="1" applyProtection="1">
      <alignment horizontal="center"/>
      <protection/>
    </xf>
    <xf numFmtId="41" fontId="6"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6" fillId="0" borderId="23" xfId="0" applyFont="1" applyBorder="1" applyAlignment="1" applyProtection="1">
      <alignment horizontal="center" vertical="distributed"/>
      <protection/>
    </xf>
    <xf numFmtId="176" fontId="6" fillId="0" borderId="24" xfId="0" applyNumberFormat="1" applyFont="1" applyBorder="1" applyAlignment="1" applyProtection="1">
      <alignment horizontal="right"/>
      <protection/>
    </xf>
    <xf numFmtId="37" fontId="9" fillId="0" borderId="6" xfId="0" applyNumberFormat="1" applyFont="1" applyBorder="1" applyAlignment="1" applyProtection="1">
      <alignment horizontal="center" vertical="top"/>
      <protection/>
    </xf>
    <xf numFmtId="0" fontId="6" fillId="0" borderId="2" xfId="0" applyFont="1" applyBorder="1" applyAlignment="1" applyProtection="1">
      <alignment horizontal="center" vertical="distributed"/>
      <protection/>
    </xf>
    <xf numFmtId="0" fontId="6" fillId="0" borderId="2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4" fillId="0" borderId="0" xfId="0" applyFont="1" applyBorder="1" applyAlignment="1">
      <alignment horizontal="left" shrinkToFit="1"/>
    </xf>
    <xf numFmtId="176" fontId="6" fillId="0" borderId="2" xfId="0" applyNumberFormat="1" applyFont="1" applyBorder="1" applyAlignment="1" applyProtection="1">
      <alignment horizontal="right"/>
      <protection/>
    </xf>
    <xf numFmtId="0" fontId="0" fillId="0" borderId="2" xfId="0" applyBorder="1" applyAlignment="1">
      <alignment horizontal="right"/>
    </xf>
    <xf numFmtId="0" fontId="4" fillId="0" borderId="6" xfId="0" applyFont="1" applyBorder="1" applyAlignment="1" applyProtection="1">
      <alignment horizontal="left" vertical="top" shrinkToFit="1"/>
      <protection/>
    </xf>
    <xf numFmtId="41" fontId="5" fillId="0" borderId="21" xfId="0" applyNumberFormat="1" applyFont="1" applyFill="1" applyBorder="1" applyAlignment="1" applyProtection="1">
      <alignment/>
      <protection/>
    </xf>
    <xf numFmtId="41" fontId="5" fillId="0" borderId="13" xfId="0" applyNumberFormat="1" applyFont="1" applyFill="1" applyBorder="1" applyAlignment="1" applyProtection="1">
      <alignment/>
      <protection/>
    </xf>
    <xf numFmtId="41" fontId="5" fillId="0" borderId="14"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41" fontId="6" fillId="0" borderId="14" xfId="0" applyNumberFormat="1" applyFont="1" applyFill="1" applyBorder="1" applyAlignment="1" applyProtection="1">
      <alignment/>
      <protection/>
    </xf>
    <xf numFmtId="41" fontId="6" fillId="0" borderId="0" xfId="0" applyNumberFormat="1" applyFont="1" applyFill="1" applyBorder="1" applyAlignment="1" applyProtection="1">
      <alignment/>
      <protection/>
    </xf>
    <xf numFmtId="41" fontId="6" fillId="0" borderId="0" xfId="0" applyNumberFormat="1" applyFont="1" applyFill="1" applyBorder="1" applyAlignment="1" applyProtection="1">
      <alignment horizontal="left"/>
      <protection/>
    </xf>
    <xf numFmtId="41" fontId="6" fillId="0" borderId="24" xfId="0" applyNumberFormat="1" applyFont="1" applyFill="1" applyBorder="1" applyAlignment="1" applyProtection="1">
      <alignment/>
      <protection/>
    </xf>
    <xf numFmtId="41" fontId="6" fillId="0" borderId="2" xfId="0" applyNumberFormat="1" applyFont="1" applyFill="1" applyBorder="1" applyAlignment="1" applyProtection="1">
      <alignment/>
      <protection/>
    </xf>
    <xf numFmtId="41" fontId="6" fillId="0" borderId="2" xfId="0" applyNumberFormat="1" applyFont="1" applyFill="1" applyBorder="1" applyAlignment="1" applyProtection="1">
      <alignment horizontal="left"/>
      <protection/>
    </xf>
    <xf numFmtId="0" fontId="0" fillId="0" borderId="20" xfId="0" applyBorder="1" applyAlignment="1" applyProtection="1">
      <alignment vertical="center" textRotation="255" wrapText="1"/>
      <protection/>
    </xf>
    <xf numFmtId="0" fontId="0" fillId="0" borderId="11" xfId="0" applyBorder="1" applyAlignment="1">
      <alignment vertical="center" textRotation="255" wrapText="1"/>
    </xf>
    <xf numFmtId="0" fontId="0" fillId="0" borderId="23" xfId="0" applyBorder="1" applyAlignment="1">
      <alignment vertical="center" textRotation="255" wrapText="1"/>
    </xf>
    <xf numFmtId="0" fontId="0" fillId="0" borderId="20" xfId="0" applyBorder="1" applyAlignment="1" applyProtection="1">
      <alignment horizontal="center" vertical="center" textRotation="255" wrapText="1"/>
      <protection/>
    </xf>
    <xf numFmtId="0" fontId="0" fillId="0" borderId="11" xfId="0" applyBorder="1" applyAlignment="1" applyProtection="1">
      <alignment horizontal="center" vertical="center" textRotation="255" wrapText="1"/>
      <protection/>
    </xf>
    <xf numFmtId="0" fontId="0" fillId="0" borderId="12" xfId="0" applyBorder="1" applyAlignment="1" applyProtection="1">
      <alignment horizontal="center" vertical="center" textRotation="255" wrapText="1"/>
      <protection/>
    </xf>
    <xf numFmtId="0" fontId="0" fillId="0" borderId="25" xfId="0" applyBorder="1" applyAlignment="1" applyProtection="1">
      <alignment horizontal="center" vertical="center"/>
      <protection/>
    </xf>
    <xf numFmtId="0" fontId="0" fillId="0" borderId="10" xfId="0"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Font="1" applyAlignment="1">
      <alignment horizontal="left" vertical="top" wrapText="1"/>
    </xf>
    <xf numFmtId="0" fontId="7" fillId="0" borderId="0" xfId="0" applyFont="1" applyAlignment="1">
      <alignment horizontal="left"/>
    </xf>
    <xf numFmtId="0" fontId="0" fillId="0" borderId="16" xfId="0" applyBorder="1" applyAlignment="1" applyProtection="1">
      <alignment horizontal="center" vertical="center" wrapText="1"/>
      <protection/>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8" fillId="0" borderId="0" xfId="0" applyFont="1" applyBorder="1" applyAlignment="1" applyProtection="1">
      <alignment horizontal="center"/>
      <protection/>
    </xf>
    <xf numFmtId="0" fontId="6" fillId="0" borderId="6" xfId="0" applyFont="1" applyBorder="1" applyAlignment="1" applyProtection="1">
      <alignment horizontal="right"/>
      <protection/>
    </xf>
    <xf numFmtId="0" fontId="4" fillId="0" borderId="2" xfId="0" applyFont="1" applyBorder="1" applyAlignment="1" applyProtection="1">
      <alignment horizontal="right"/>
      <protection/>
    </xf>
    <xf numFmtId="37" fontId="4" fillId="0" borderId="6" xfId="0" applyNumberFormat="1" applyFont="1" applyBorder="1" applyAlignment="1" applyProtection="1">
      <alignment horizontal="right" vertical="top"/>
      <protection/>
    </xf>
    <xf numFmtId="0" fontId="8" fillId="0" borderId="0" xfId="0" applyFont="1" applyBorder="1" applyAlignment="1" applyProtection="1">
      <alignment horizontal="left"/>
      <protection/>
    </xf>
    <xf numFmtId="41" fontId="6" fillId="0" borderId="0" xfId="0" applyNumberFormat="1" applyFont="1" applyBorder="1" applyAlignment="1" applyProtection="1">
      <alignment horizontal="center"/>
      <protection/>
    </xf>
    <xf numFmtId="0" fontId="6" fillId="0" borderId="0" xfId="0" applyFont="1" applyBorder="1" applyAlignment="1" applyProtection="1">
      <alignment horizontal="right"/>
      <protection/>
    </xf>
    <xf numFmtId="0" fontId="6" fillId="0" borderId="11" xfId="0" applyFont="1" applyBorder="1" applyAlignment="1" applyProtection="1">
      <alignment horizontal="right"/>
      <protection/>
    </xf>
    <xf numFmtId="0" fontId="5" fillId="0" borderId="0" xfId="0" applyFont="1" applyBorder="1" applyAlignment="1" applyProtection="1">
      <alignment horizontal="right"/>
      <protection/>
    </xf>
    <xf numFmtId="0" fontId="5" fillId="0" borderId="11" xfId="0" applyFont="1" applyBorder="1" applyAlignment="1" applyProtection="1">
      <alignment horizontal="right"/>
      <protection/>
    </xf>
    <xf numFmtId="37" fontId="5" fillId="0" borderId="0" xfId="0" applyNumberFormat="1" applyFont="1" applyBorder="1" applyAlignment="1" applyProtection="1">
      <alignment/>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4" fillId="0" borderId="14" xfId="0" applyFont="1" applyBorder="1" applyAlignment="1" applyProtection="1">
      <alignment horizontal="center" shrinkToFit="1"/>
      <protection/>
    </xf>
    <xf numFmtId="0" fontId="4" fillId="0" borderId="0" xfId="0" applyFont="1" applyBorder="1" applyAlignment="1" applyProtection="1">
      <alignment horizontal="center" shrinkToFit="1"/>
      <protection/>
    </xf>
    <xf numFmtId="0" fontId="4" fillId="0" borderId="11" xfId="0" applyFont="1" applyBorder="1" applyAlignment="1" applyProtection="1">
      <alignment horizontal="center" shrinkToFit="1"/>
      <protection/>
    </xf>
    <xf numFmtId="0" fontId="6" fillId="0" borderId="7"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41" fontId="6" fillId="0" borderId="14" xfId="0" applyNumberFormat="1" applyFont="1" applyBorder="1" applyAlignment="1" applyProtection="1">
      <alignment horizontal="center"/>
      <protection/>
    </xf>
    <xf numFmtId="41" fontId="6" fillId="0" borderId="0" xfId="0" applyNumberFormat="1" applyFont="1" applyBorder="1" applyAlignment="1" applyProtection="1">
      <alignment horizontal="right"/>
      <protection/>
    </xf>
    <xf numFmtId="37" fontId="6" fillId="0" borderId="0" xfId="0" applyNumberFormat="1" applyFont="1" applyBorder="1" applyAlignment="1" applyProtection="1">
      <alignment/>
      <protection/>
    </xf>
    <xf numFmtId="0" fontId="4" fillId="0" borderId="14"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0" xfId="0" applyFont="1" applyBorder="1" applyAlignment="1" applyProtection="1">
      <alignment horizontal="right"/>
      <protection/>
    </xf>
    <xf numFmtId="37" fontId="6" fillId="0" borderId="13" xfId="0" applyNumberFormat="1" applyFont="1" applyBorder="1" applyAlignment="1" applyProtection="1">
      <alignment/>
      <protection/>
    </xf>
    <xf numFmtId="0" fontId="6" fillId="0" borderId="26"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41" fontId="6" fillId="0" borderId="13" xfId="0" applyNumberFormat="1" applyFont="1" applyBorder="1" applyAlignment="1" applyProtection="1">
      <alignment horizontal="center"/>
      <protection/>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6" fillId="0" borderId="13" xfId="0" applyFont="1" applyBorder="1" applyAlignment="1" applyProtection="1">
      <alignment horizontal="center" vertical="distributed"/>
      <protection/>
    </xf>
    <xf numFmtId="0" fontId="6" fillId="0" borderId="20" xfId="0" applyFont="1" applyBorder="1" applyAlignment="1" applyProtection="1">
      <alignment horizontal="center" vertical="distributed"/>
      <protection/>
    </xf>
    <xf numFmtId="0" fontId="6" fillId="0" borderId="0" xfId="0" applyFont="1" applyBorder="1" applyAlignment="1" applyProtection="1">
      <alignment horizontal="center" vertical="distributed"/>
      <protection/>
    </xf>
    <xf numFmtId="0" fontId="6" fillId="0" borderId="11" xfId="0" applyFont="1" applyBorder="1" applyAlignment="1" applyProtection="1">
      <alignment horizontal="center" vertical="distributed"/>
      <protection/>
    </xf>
    <xf numFmtId="0" fontId="4" fillId="0" borderId="2" xfId="0" applyFont="1" applyBorder="1" applyAlignment="1" applyProtection="1">
      <alignment horizontal="center"/>
      <protection/>
    </xf>
    <xf numFmtId="0" fontId="4" fillId="0" borderId="0" xfId="0" applyFont="1" applyBorder="1" applyAlignment="1">
      <alignment horizontal="right"/>
    </xf>
    <xf numFmtId="0" fontId="4" fillId="0" borderId="6" xfId="0" applyFont="1" applyBorder="1" applyAlignment="1">
      <alignment horizontal="right"/>
    </xf>
    <xf numFmtId="0" fontId="4" fillId="0" borderId="9" xfId="0" applyFont="1" applyBorder="1" applyAlignment="1" applyProtection="1">
      <alignment horizontal="center" vertical="center" wrapText="1"/>
      <protection/>
    </xf>
    <xf numFmtId="0" fontId="4" fillId="0" borderId="12" xfId="0" applyFont="1" applyBorder="1" applyAlignment="1">
      <alignment horizontal="center" vertical="center" wrapText="1"/>
    </xf>
    <xf numFmtId="0" fontId="6" fillId="0" borderId="27" xfId="0" applyFont="1" applyBorder="1" applyAlignment="1" applyProtection="1">
      <alignment horizontal="center" vertical="center" wrapText="1"/>
      <protection/>
    </xf>
    <xf numFmtId="0" fontId="6" fillId="0" borderId="4" xfId="0" applyFont="1" applyBorder="1" applyAlignment="1">
      <alignment horizontal="center" vertical="center" wrapText="1"/>
    </xf>
    <xf numFmtId="0" fontId="6" fillId="0" borderId="9" xfId="0" applyFont="1" applyBorder="1" applyAlignment="1" applyProtection="1">
      <alignment horizontal="center" vertical="center" wrapText="1"/>
      <protection/>
    </xf>
    <xf numFmtId="0" fontId="6" fillId="0" borderId="12" xfId="0" applyFont="1" applyBorder="1" applyAlignment="1">
      <alignment horizontal="center" vertical="center" wrapText="1"/>
    </xf>
    <xf numFmtId="37" fontId="6" fillId="0" borderId="27" xfId="0" applyNumberFormat="1" applyFont="1" applyBorder="1" applyAlignment="1" applyProtection="1">
      <alignment horizontal="center" vertical="center" wrapText="1"/>
      <protection/>
    </xf>
    <xf numFmtId="0" fontId="6" fillId="0" borderId="4" xfId="0" applyFont="1" applyBorder="1" applyAlignment="1">
      <alignment/>
    </xf>
    <xf numFmtId="0" fontId="4" fillId="0" borderId="26"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27" xfId="0" applyFont="1" applyBorder="1" applyAlignment="1" applyProtection="1">
      <alignment horizontal="center" vertical="center" wrapText="1"/>
      <protection/>
    </xf>
    <xf numFmtId="0" fontId="4" fillId="0" borderId="4" xfId="0" applyFont="1" applyBorder="1" applyAlignment="1">
      <alignment horizontal="center" vertical="center" wrapText="1"/>
    </xf>
    <xf numFmtId="37" fontId="4" fillId="0" borderId="27" xfId="0" applyNumberFormat="1" applyFont="1" applyBorder="1" applyAlignment="1" applyProtection="1">
      <alignment horizontal="center" vertical="center" wrapText="1"/>
      <protection/>
    </xf>
    <xf numFmtId="0" fontId="4" fillId="0" borderId="4" xfId="0" applyFont="1" applyBorder="1" applyAlignment="1">
      <alignment/>
    </xf>
    <xf numFmtId="37" fontId="4" fillId="0" borderId="0" xfId="0" applyNumberFormat="1" applyFont="1" applyBorder="1" applyAlignment="1" applyProtection="1">
      <alignment horizontal="right"/>
      <protection/>
    </xf>
    <xf numFmtId="0" fontId="0" fillId="0" borderId="26"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22" xfId="0" applyFont="1" applyBorder="1" applyAlignment="1">
      <alignment horizontal="center" vertical="center"/>
    </xf>
    <xf numFmtId="0" fontId="6" fillId="0" borderId="21" xfId="0" applyFont="1" applyBorder="1" applyAlignment="1">
      <alignment horizontal="right"/>
    </xf>
    <xf numFmtId="0" fontId="6" fillId="0" borderId="13" xfId="0" applyFont="1" applyBorder="1" applyAlignment="1">
      <alignment horizontal="right"/>
    </xf>
    <xf numFmtId="0" fontId="6" fillId="0" borderId="24" xfId="0" applyFont="1" applyBorder="1" applyAlignment="1">
      <alignment horizontal="right"/>
    </xf>
    <xf numFmtId="0" fontId="6" fillId="0" borderId="2" xfId="0" applyFont="1" applyBorder="1" applyAlignment="1">
      <alignment horizontal="right"/>
    </xf>
    <xf numFmtId="0" fontId="6" fillId="0" borderId="14"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xf numFmtId="0" fontId="6" fillId="0" borderId="24" xfId="0" applyNumberFormat="1" applyFont="1" applyBorder="1" applyAlignment="1" applyProtection="1">
      <alignment horizontal="center"/>
      <protection/>
    </xf>
    <xf numFmtId="0" fontId="6" fillId="0" borderId="2" xfId="0" applyNumberFormat="1" applyFont="1" applyBorder="1" applyAlignment="1" applyProtection="1">
      <alignment horizontal="center"/>
      <protection/>
    </xf>
    <xf numFmtId="0" fontId="6" fillId="0" borderId="14" xfId="0" applyNumberFormat="1" applyFont="1" applyBorder="1" applyAlignment="1" applyProtection="1">
      <alignment horizontal="right" indent="1"/>
      <protection/>
    </xf>
    <xf numFmtId="0" fontId="6" fillId="0" borderId="0" xfId="0" applyNumberFormat="1" applyFont="1" applyBorder="1" applyAlignment="1" applyProtection="1">
      <alignment horizontal="right" indent="1"/>
      <protection/>
    </xf>
    <xf numFmtId="0" fontId="6" fillId="0" borderId="23" xfId="0" applyNumberFormat="1" applyFont="1" applyBorder="1" applyAlignment="1" applyProtection="1">
      <alignment horizontal="center"/>
      <protection/>
    </xf>
    <xf numFmtId="0" fontId="6" fillId="0" borderId="11" xfId="0" applyNumberFormat="1" applyFont="1" applyBorder="1" applyAlignment="1" applyProtection="1">
      <alignment horizontal="center"/>
      <protection/>
    </xf>
    <xf numFmtId="0" fontId="6" fillId="0" borderId="7"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6"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0" xfId="0" applyFont="1" applyBorder="1" applyAlignment="1">
      <alignment horizontal="center"/>
    </xf>
    <xf numFmtId="0" fontId="0" fillId="0" borderId="8" xfId="0" applyFont="1" applyBorder="1" applyAlignment="1">
      <alignment horizontal="center"/>
    </xf>
    <xf numFmtId="0" fontId="6" fillId="0" borderId="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24" xfId="0" applyNumberFormat="1" applyFont="1" applyBorder="1" applyAlignment="1" applyProtection="1">
      <alignment horizontal="right" indent="1"/>
      <protection/>
    </xf>
    <xf numFmtId="0" fontId="6" fillId="0" borderId="2" xfId="0" applyNumberFormat="1" applyFont="1" applyBorder="1" applyAlignment="1" applyProtection="1">
      <alignment horizontal="right" indent="1"/>
      <protection/>
    </xf>
    <xf numFmtId="176" fontId="6" fillId="0" borderId="0" xfId="0" applyNumberFormat="1" applyFont="1" applyBorder="1" applyAlignment="1">
      <alignment horizontal="center"/>
    </xf>
    <xf numFmtId="176" fontId="6" fillId="0" borderId="11" xfId="0" applyNumberFormat="1" applyFont="1" applyBorder="1" applyAlignment="1">
      <alignment horizontal="center"/>
    </xf>
    <xf numFmtId="176" fontId="6" fillId="0" borderId="0" xfId="15" applyNumberFormat="1" applyFont="1" applyBorder="1" applyAlignment="1">
      <alignment horizontal="center"/>
    </xf>
    <xf numFmtId="0" fontId="6" fillId="0" borderId="21" xfId="0" applyNumberFormat="1" applyFont="1" applyBorder="1" applyAlignment="1">
      <alignment horizontal="right"/>
    </xf>
    <xf numFmtId="0" fontId="6" fillId="0" borderId="13" xfId="0" applyNumberFormat="1" applyFont="1" applyBorder="1" applyAlignment="1">
      <alignment horizontal="right"/>
    </xf>
    <xf numFmtId="0" fontId="6" fillId="0" borderId="20" xfId="0" applyNumberFormat="1" applyFont="1" applyBorder="1" applyAlignment="1">
      <alignment horizontal="right"/>
    </xf>
    <xf numFmtId="0" fontId="6" fillId="0" borderId="24" xfId="0" applyNumberFormat="1" applyFont="1" applyBorder="1" applyAlignment="1">
      <alignment horizontal="right"/>
    </xf>
    <xf numFmtId="0" fontId="6" fillId="0" borderId="2" xfId="0" applyNumberFormat="1" applyFont="1" applyBorder="1" applyAlignment="1">
      <alignment horizontal="right"/>
    </xf>
    <xf numFmtId="0" fontId="6" fillId="0" borderId="23" xfId="0" applyNumberFormat="1" applyFont="1" applyBorder="1" applyAlignment="1">
      <alignment horizontal="right"/>
    </xf>
    <xf numFmtId="0" fontId="6" fillId="0" borderId="20" xfId="0" applyFont="1" applyBorder="1" applyAlignment="1">
      <alignment horizontal="right"/>
    </xf>
    <xf numFmtId="0" fontId="6" fillId="0" borderId="23" xfId="0" applyFont="1" applyBorder="1" applyAlignment="1">
      <alignment horizontal="right"/>
    </xf>
    <xf numFmtId="0" fontId="6" fillId="0" borderId="0" xfId="0" applyFont="1" applyBorder="1" applyAlignment="1">
      <alignment horizontal="center"/>
    </xf>
    <xf numFmtId="0" fontId="6" fillId="0" borderId="14" xfId="0" applyFont="1" applyFill="1" applyBorder="1" applyAlignment="1">
      <alignment horizontal="right"/>
    </xf>
    <xf numFmtId="0" fontId="6" fillId="0" borderId="0" xfId="0" applyFont="1" applyFill="1" applyBorder="1" applyAlignment="1">
      <alignment horizontal="right"/>
    </xf>
    <xf numFmtId="0" fontId="6" fillId="0" borderId="2" xfId="0" applyFont="1" applyFill="1" applyBorder="1" applyAlignment="1">
      <alignment horizontal="center"/>
    </xf>
    <xf numFmtId="0" fontId="6" fillId="0" borderId="21" xfId="0" applyNumberFormat="1" applyFont="1" applyBorder="1" applyAlignment="1">
      <alignment/>
    </xf>
    <xf numFmtId="0" fontId="6" fillId="0" borderId="13" xfId="0" applyNumberFormat="1" applyFont="1" applyBorder="1" applyAlignment="1">
      <alignment/>
    </xf>
    <xf numFmtId="0" fontId="6" fillId="0" borderId="20" xfId="0" applyNumberFormat="1" applyFont="1" applyBorder="1" applyAlignment="1">
      <alignment/>
    </xf>
    <xf numFmtId="0" fontId="6" fillId="0" borderId="24" xfId="0" applyNumberFormat="1" applyFont="1" applyBorder="1" applyAlignment="1">
      <alignment/>
    </xf>
    <xf numFmtId="0" fontId="6" fillId="0" borderId="2" xfId="0" applyNumberFormat="1" applyFont="1" applyBorder="1" applyAlignment="1">
      <alignment/>
    </xf>
    <xf numFmtId="0" fontId="6" fillId="0" borderId="23" xfId="0" applyNumberFormat="1" applyFont="1" applyBorder="1" applyAlignment="1">
      <alignment/>
    </xf>
    <xf numFmtId="176" fontId="6" fillId="0" borderId="11" xfId="15" applyNumberFormat="1" applyFont="1" applyBorder="1" applyAlignment="1">
      <alignment horizontal="center"/>
    </xf>
    <xf numFmtId="0" fontId="0" fillId="0" borderId="26"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8" fillId="0" borderId="2" xfId="0" applyFont="1" applyBorder="1" applyAlignment="1" applyProtection="1">
      <alignment horizontal="left"/>
      <protection/>
    </xf>
    <xf numFmtId="0" fontId="6" fillId="0" borderId="21" xfId="0" applyNumberFormat="1" applyFont="1" applyBorder="1" applyAlignment="1" applyProtection="1">
      <alignment horizontal="right" indent="1"/>
      <protection/>
    </xf>
    <xf numFmtId="0" fontId="6" fillId="0" borderId="13" xfId="0" applyNumberFormat="1" applyFont="1" applyBorder="1" applyAlignment="1" applyProtection="1">
      <alignment horizontal="right" indent="1"/>
      <protection/>
    </xf>
    <xf numFmtId="176" fontId="6" fillId="0" borderId="13" xfId="15" applyNumberFormat="1" applyFont="1" applyBorder="1" applyAlignment="1">
      <alignment horizontal="center"/>
    </xf>
    <xf numFmtId="0" fontId="0" fillId="0" borderId="3"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176" fontId="6" fillId="0" borderId="13" xfId="0" applyNumberFormat="1" applyFont="1" applyBorder="1" applyAlignment="1">
      <alignment horizontal="center"/>
    </xf>
    <xf numFmtId="176" fontId="6" fillId="0" borderId="20" xfId="0" applyNumberFormat="1" applyFont="1" applyBorder="1" applyAlignment="1">
      <alignment horizontal="center"/>
    </xf>
    <xf numFmtId="0" fontId="6" fillId="0" borderId="13" xfId="0" applyFont="1" applyBorder="1" applyAlignment="1" applyProtection="1">
      <alignment horizontal="center"/>
      <protection/>
    </xf>
    <xf numFmtId="0" fontId="6" fillId="0" borderId="20" xfId="0" applyFont="1" applyBorder="1" applyAlignment="1" applyProtection="1">
      <alignment horizontal="center"/>
      <protection/>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4" xfId="0" applyFont="1" applyBorder="1" applyAlignment="1">
      <alignment horizontal="right"/>
    </xf>
    <xf numFmtId="0" fontId="6" fillId="0" borderId="0" xfId="0" applyFont="1" applyBorder="1" applyAlignment="1">
      <alignment horizontal="right"/>
    </xf>
    <xf numFmtId="0" fontId="6" fillId="0" borderId="24" xfId="0" applyFont="1" applyFill="1" applyBorder="1" applyAlignment="1">
      <alignment horizontal="right"/>
    </xf>
    <xf numFmtId="0" fontId="6" fillId="0" borderId="2" xfId="0" applyFont="1" applyFill="1" applyBorder="1" applyAlignment="1">
      <alignment horizontal="right"/>
    </xf>
    <xf numFmtId="0" fontId="7" fillId="0" borderId="0" xfId="0" applyFont="1" applyBorder="1" applyAlignment="1">
      <alignment horizontal="left"/>
    </xf>
    <xf numFmtId="38" fontId="6" fillId="0" borderId="13" xfId="16" applyFont="1" applyBorder="1" applyAlignment="1" applyProtection="1">
      <alignment horizontal="right" indent="1"/>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1" xfId="16" applyNumberFormat="1" applyFont="1" applyBorder="1" applyAlignment="1" applyProtection="1">
      <alignment/>
      <protection/>
    </xf>
    <xf numFmtId="0" fontId="6" fillId="0" borderId="13" xfId="16" applyNumberFormat="1" applyFont="1" applyBorder="1" applyAlignment="1" applyProtection="1">
      <alignment/>
      <protection/>
    </xf>
    <xf numFmtId="0" fontId="6" fillId="0" borderId="19" xfId="0" applyFont="1" applyBorder="1" applyAlignment="1" applyProtection="1">
      <alignment horizontal="center" vertical="center" wrapText="1"/>
      <protection/>
    </xf>
    <xf numFmtId="0" fontId="6" fillId="0" borderId="0" xfId="0" applyNumberFormat="1" applyFont="1" applyFill="1" applyBorder="1" applyAlignment="1" applyProtection="1">
      <alignment horizontal="right" indent="1"/>
      <protection/>
    </xf>
    <xf numFmtId="0" fontId="0" fillId="0" borderId="9" xfId="0" applyFont="1" applyBorder="1" applyAlignment="1" applyProtection="1">
      <alignment horizontal="center" vertical="center"/>
      <protection/>
    </xf>
    <xf numFmtId="38" fontId="6" fillId="0" borderId="0" xfId="16" applyFont="1" applyFill="1" applyBorder="1" applyAlignment="1" applyProtection="1">
      <alignment horizontal="right" indent="1"/>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distributed"/>
      <protection/>
    </xf>
    <xf numFmtId="0" fontId="0" fillId="0" borderId="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6" fillId="0" borderId="14"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right"/>
      <protection/>
    </xf>
    <xf numFmtId="38" fontId="6" fillId="0" borderId="2" xfId="16" applyFont="1" applyFill="1" applyBorder="1" applyAlignment="1" applyProtection="1">
      <alignment horizontal="right" indent="1"/>
      <protection/>
    </xf>
    <xf numFmtId="0" fontId="6" fillId="0" borderId="2" xfId="0" applyNumberFormat="1" applyFont="1" applyFill="1" applyBorder="1" applyAlignment="1" applyProtection="1">
      <alignment horizontal="right" indent="1"/>
      <protection/>
    </xf>
    <xf numFmtId="0" fontId="6" fillId="0" borderId="13" xfId="0" applyNumberFormat="1" applyFont="1" applyBorder="1" applyAlignment="1" applyProtection="1">
      <alignment horizontal="right" vertical="distributed"/>
      <protection/>
    </xf>
    <xf numFmtId="0" fontId="6" fillId="0" borderId="2" xfId="0" applyNumberFormat="1" applyFont="1" applyFill="1" applyBorder="1" applyAlignment="1" applyProtection="1">
      <alignment horizontal="right"/>
      <protection/>
    </xf>
    <xf numFmtId="0" fontId="6" fillId="0" borderId="14" xfId="0" applyNumberFormat="1" applyFont="1" applyBorder="1" applyAlignment="1">
      <alignment horizontal="center"/>
    </xf>
    <xf numFmtId="0" fontId="6" fillId="0" borderId="0" xfId="0" applyNumberFormat="1" applyFont="1" applyBorder="1" applyAlignment="1">
      <alignment horizontal="center"/>
    </xf>
    <xf numFmtId="0" fontId="6" fillId="0" borderId="11" xfId="0" applyNumberFormat="1" applyFont="1" applyBorder="1" applyAlignment="1">
      <alignment horizontal="center"/>
    </xf>
    <xf numFmtId="0" fontId="0" fillId="0" borderId="7" xfId="0" applyFont="1" applyBorder="1" applyAlignment="1" applyProtection="1">
      <alignment horizontal="center"/>
      <protection/>
    </xf>
    <xf numFmtId="0" fontId="0" fillId="0" borderId="25" xfId="0" applyFont="1" applyBorder="1" applyAlignment="1" applyProtection="1">
      <alignment horizontal="center"/>
      <protection/>
    </xf>
    <xf numFmtId="0" fontId="6" fillId="0" borderId="0" xfId="0" applyNumberFormat="1" applyFont="1" applyFill="1" applyBorder="1" applyAlignment="1" applyProtection="1">
      <alignment horizontal="right" vertical="distributed"/>
      <protection/>
    </xf>
    <xf numFmtId="0" fontId="6" fillId="0" borderId="24"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horizontal="right" vertical="distributed"/>
      <protection/>
    </xf>
    <xf numFmtId="0" fontId="6" fillId="0" borderId="2" xfId="0" applyFont="1" applyBorder="1" applyAlignment="1" applyProtection="1">
      <alignment horizontal="center"/>
      <protection/>
    </xf>
    <xf numFmtId="0" fontId="6" fillId="0" borderId="23"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4" xfId="0" applyNumberFormat="1" applyFont="1" applyBorder="1" applyAlignment="1">
      <alignment horizontal="center"/>
    </xf>
    <xf numFmtId="0" fontId="6" fillId="0" borderId="2" xfId="0" applyNumberFormat="1" applyFont="1" applyBorder="1" applyAlignment="1">
      <alignment horizontal="center"/>
    </xf>
    <xf numFmtId="0" fontId="6" fillId="0" borderId="23" xfId="0" applyNumberFormat="1" applyFont="1" applyBorder="1" applyAlignment="1">
      <alignment horizontal="center"/>
    </xf>
    <xf numFmtId="0" fontId="0" fillId="0" borderId="8" xfId="0" applyFont="1" applyBorder="1" applyAlignment="1" applyProtection="1">
      <alignment horizont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38"/>
  <sheetViews>
    <sheetView showGridLines="0" view="pageBreakPreview" zoomScale="75" zoomScaleSheetLayoutView="75" workbookViewId="0" topLeftCell="A1">
      <selection activeCell="M8" sqref="M8"/>
    </sheetView>
  </sheetViews>
  <sheetFormatPr defaultColWidth="8.83203125" defaultRowHeight="18"/>
  <cols>
    <col min="1" max="1" width="2.83203125" style="0" customWidth="1"/>
    <col min="2" max="2" width="5.5" style="0" bestFit="1" customWidth="1"/>
    <col min="3" max="4" width="8" style="0" customWidth="1"/>
    <col min="5" max="5" width="11.66015625" style="0" customWidth="1"/>
    <col min="6" max="6" width="9.08203125" style="0" bestFit="1" customWidth="1"/>
    <col min="7" max="12" width="6.91015625" style="0" bestFit="1" customWidth="1"/>
    <col min="13" max="13" width="6.91015625" style="0" customWidth="1"/>
    <col min="14" max="15" width="8.66015625" style="0" customWidth="1"/>
  </cols>
  <sheetData>
    <row r="1" spans="1:13" ht="22.5" customHeight="1">
      <c r="A1" s="162" t="s">
        <v>26</v>
      </c>
      <c r="B1" s="162"/>
      <c r="C1" s="162"/>
      <c r="D1" s="162"/>
      <c r="E1" s="162"/>
      <c r="F1" s="162"/>
      <c r="G1" s="162"/>
      <c r="H1" s="162"/>
      <c r="I1" s="162"/>
      <c r="J1" s="162"/>
      <c r="K1" s="162"/>
      <c r="L1" s="162"/>
      <c r="M1" s="162"/>
    </row>
    <row r="2" spans="1:13" ht="7.5" customHeight="1">
      <c r="A2" s="16"/>
      <c r="B2" s="16"/>
      <c r="C2" s="16"/>
      <c r="D2" s="16"/>
      <c r="E2" s="16"/>
      <c r="F2" s="16"/>
      <c r="G2" s="16"/>
      <c r="H2" s="16"/>
      <c r="I2" s="16"/>
      <c r="J2" s="16"/>
      <c r="K2" s="16"/>
      <c r="L2" s="16"/>
      <c r="M2" s="16"/>
    </row>
    <row r="3" spans="2:13" ht="188.25" customHeight="1">
      <c r="B3" s="161" t="s">
        <v>25</v>
      </c>
      <c r="C3" s="161"/>
      <c r="D3" s="161"/>
      <c r="E3" s="161"/>
      <c r="F3" s="161"/>
      <c r="G3" s="161"/>
      <c r="H3" s="161"/>
      <c r="I3" s="161"/>
      <c r="J3" s="161"/>
      <c r="K3" s="161"/>
      <c r="L3" s="161"/>
      <c r="M3" s="161"/>
    </row>
    <row r="4" spans="2:13" ht="14.25" customHeight="1">
      <c r="B4" s="10"/>
      <c r="C4" s="10"/>
      <c r="D4" s="10"/>
      <c r="E4" s="10"/>
      <c r="F4" s="10"/>
      <c r="G4" s="10"/>
      <c r="H4" s="10"/>
      <c r="I4" s="10"/>
      <c r="J4" s="10"/>
      <c r="K4" s="10"/>
      <c r="L4" s="10"/>
      <c r="M4" s="10"/>
    </row>
    <row r="5" spans="1:16" ht="9.75" customHeight="1">
      <c r="A5" s="17"/>
      <c r="B5" s="17"/>
      <c r="C5" s="17"/>
      <c r="D5" s="17"/>
      <c r="E5" s="17"/>
      <c r="F5" s="17"/>
      <c r="G5" s="17"/>
      <c r="H5" s="17"/>
      <c r="I5" s="17"/>
      <c r="J5" s="17"/>
      <c r="K5" s="17"/>
      <c r="L5" s="17"/>
      <c r="M5" s="17"/>
      <c r="N5" s="3"/>
      <c r="O5" s="3"/>
      <c r="P5" s="3"/>
    </row>
    <row r="6" spans="1:16" ht="22.5" customHeight="1" thickBot="1">
      <c r="A6" s="167" t="s">
        <v>296</v>
      </c>
      <c r="B6" s="167"/>
      <c r="C6" s="167"/>
      <c r="D6" s="167"/>
      <c r="E6" s="167"/>
      <c r="F6" s="167"/>
      <c r="G6" s="167"/>
      <c r="H6" s="167"/>
      <c r="I6" s="2"/>
      <c r="J6" s="2"/>
      <c r="K6" s="169" t="s">
        <v>297</v>
      </c>
      <c r="L6" s="169"/>
      <c r="M6" s="169"/>
      <c r="N6" s="3"/>
      <c r="O6" s="3"/>
      <c r="P6" s="3"/>
    </row>
    <row r="7" spans="1:16" s="15" customFormat="1" ht="28.5" customHeight="1">
      <c r="A7" s="14"/>
      <c r="B7" s="149" t="s">
        <v>0</v>
      </c>
      <c r="C7" s="149"/>
      <c r="D7" s="149"/>
      <c r="E7" s="150"/>
      <c r="F7" s="20" t="s">
        <v>1</v>
      </c>
      <c r="G7" s="20" t="s">
        <v>18</v>
      </c>
      <c r="H7" s="21" t="s">
        <v>19</v>
      </c>
      <c r="I7" s="13" t="s">
        <v>20</v>
      </c>
      <c r="J7" s="13" t="s">
        <v>21</v>
      </c>
      <c r="K7" s="13" t="s">
        <v>22</v>
      </c>
      <c r="L7" s="13" t="s">
        <v>23</v>
      </c>
      <c r="M7" s="13" t="s">
        <v>24</v>
      </c>
      <c r="N7" s="14"/>
      <c r="O7" s="14"/>
      <c r="P7" s="14"/>
    </row>
    <row r="8" spans="1:16" ht="28.5" customHeight="1">
      <c r="A8" s="3"/>
      <c r="B8" s="151" t="s">
        <v>1</v>
      </c>
      <c r="C8" s="151"/>
      <c r="D8" s="152"/>
      <c r="E8" s="11" t="s">
        <v>16</v>
      </c>
      <c r="F8" s="133">
        <f aca="true" t="shared" si="0" ref="F8:F17">SUM(G8:M8)</f>
        <v>1313</v>
      </c>
      <c r="G8" s="134">
        <f aca="true" t="shared" si="1" ref="G8:M9">+G10+G12+G14+G16+G18+G20+G22+G24+G26+G28+G30+G32+G34</f>
        <v>227</v>
      </c>
      <c r="H8" s="134">
        <f t="shared" si="1"/>
        <v>291</v>
      </c>
      <c r="I8" s="134">
        <f t="shared" si="1"/>
        <v>272</v>
      </c>
      <c r="J8" s="134">
        <f t="shared" si="1"/>
        <v>175</v>
      </c>
      <c r="K8" s="134">
        <f t="shared" si="1"/>
        <v>88</v>
      </c>
      <c r="L8" s="134">
        <f t="shared" si="1"/>
        <v>140</v>
      </c>
      <c r="M8" s="134">
        <f t="shared" si="1"/>
        <v>120</v>
      </c>
      <c r="N8" s="4"/>
      <c r="O8" s="4"/>
      <c r="P8" s="3"/>
    </row>
    <row r="9" spans="1:16" ht="28.5" customHeight="1">
      <c r="A9" s="19"/>
      <c r="B9" s="153"/>
      <c r="C9" s="153"/>
      <c r="D9" s="154"/>
      <c r="E9" s="12" t="s">
        <v>17</v>
      </c>
      <c r="F9" s="135">
        <f t="shared" si="0"/>
        <v>4296</v>
      </c>
      <c r="G9" s="136">
        <f>+G11+G13+G15+G17+G19+G21+G23+G25+G27+G29+G31+G33+G35</f>
        <v>658</v>
      </c>
      <c r="H9" s="136">
        <f t="shared" si="1"/>
        <v>864</v>
      </c>
      <c r="I9" s="136">
        <f t="shared" si="1"/>
        <v>896</v>
      </c>
      <c r="J9" s="136">
        <f t="shared" si="1"/>
        <v>584</v>
      </c>
      <c r="K9" s="136">
        <f t="shared" si="1"/>
        <v>329</v>
      </c>
      <c r="L9" s="136">
        <f t="shared" si="1"/>
        <v>564</v>
      </c>
      <c r="M9" s="136">
        <f t="shared" si="1"/>
        <v>401</v>
      </c>
      <c r="N9" s="4"/>
      <c r="O9" s="4"/>
      <c r="P9" s="3"/>
    </row>
    <row r="10" spans="1:16" ht="28.5" customHeight="1">
      <c r="A10" s="3"/>
      <c r="B10" s="146" t="s">
        <v>2</v>
      </c>
      <c r="C10" s="159" t="s">
        <v>4</v>
      </c>
      <c r="D10" s="160"/>
      <c r="E10" s="1" t="s">
        <v>16</v>
      </c>
      <c r="F10" s="137">
        <f t="shared" si="0"/>
        <v>212</v>
      </c>
      <c r="G10" s="138">
        <v>40</v>
      </c>
      <c r="H10" s="138">
        <v>36</v>
      </c>
      <c r="I10" s="138">
        <v>31</v>
      </c>
      <c r="J10" s="138">
        <v>24</v>
      </c>
      <c r="K10" s="138">
        <v>18</v>
      </c>
      <c r="L10" s="138">
        <v>26</v>
      </c>
      <c r="M10" s="138">
        <v>37</v>
      </c>
      <c r="N10" s="4"/>
      <c r="O10" s="4"/>
      <c r="P10" s="3"/>
    </row>
    <row r="11" spans="1:16" ht="28.5" customHeight="1">
      <c r="A11" s="18"/>
      <c r="B11" s="147"/>
      <c r="C11" s="157"/>
      <c r="D11" s="158"/>
      <c r="E11" s="1" t="s">
        <v>17</v>
      </c>
      <c r="F11" s="137">
        <f t="shared" si="0"/>
        <v>400</v>
      </c>
      <c r="G11" s="138">
        <v>63</v>
      </c>
      <c r="H11" s="138">
        <v>80</v>
      </c>
      <c r="I11" s="138">
        <v>49</v>
      </c>
      <c r="J11" s="138">
        <v>46</v>
      </c>
      <c r="K11" s="138">
        <v>37</v>
      </c>
      <c r="L11" s="138">
        <v>49</v>
      </c>
      <c r="M11" s="138">
        <v>76</v>
      </c>
      <c r="N11" s="4"/>
      <c r="O11" s="4"/>
      <c r="P11" s="3"/>
    </row>
    <row r="12" spans="1:16" ht="28.5" customHeight="1">
      <c r="A12" s="18"/>
      <c r="B12" s="147"/>
      <c r="C12" s="155" t="s">
        <v>5</v>
      </c>
      <c r="D12" s="156"/>
      <c r="E12" s="1" t="s">
        <v>16</v>
      </c>
      <c r="F12" s="137">
        <f t="shared" si="0"/>
        <v>369</v>
      </c>
      <c r="G12" s="138">
        <v>52</v>
      </c>
      <c r="H12" s="138">
        <v>70</v>
      </c>
      <c r="I12" s="138">
        <v>86</v>
      </c>
      <c r="J12" s="138">
        <v>44</v>
      </c>
      <c r="K12" s="138">
        <v>25</v>
      </c>
      <c r="L12" s="138">
        <v>55</v>
      </c>
      <c r="M12" s="138">
        <v>37</v>
      </c>
      <c r="N12" s="4"/>
      <c r="O12" s="4"/>
      <c r="P12" s="3"/>
    </row>
    <row r="13" spans="1:16" ht="28.5" customHeight="1">
      <c r="A13" s="18"/>
      <c r="B13" s="147"/>
      <c r="C13" s="157"/>
      <c r="D13" s="158"/>
      <c r="E13" s="1" t="s">
        <v>17</v>
      </c>
      <c r="F13" s="137">
        <f t="shared" si="0"/>
        <v>976</v>
      </c>
      <c r="G13" s="138">
        <v>154</v>
      </c>
      <c r="H13" s="138">
        <v>205</v>
      </c>
      <c r="I13" s="138">
        <v>251</v>
      </c>
      <c r="J13" s="138">
        <v>111</v>
      </c>
      <c r="K13" s="138">
        <v>65</v>
      </c>
      <c r="L13" s="138">
        <v>119</v>
      </c>
      <c r="M13" s="138">
        <v>71</v>
      </c>
      <c r="N13" s="4"/>
      <c r="O13" s="4"/>
      <c r="P13" s="3"/>
    </row>
    <row r="14" spans="1:16" ht="28.5" customHeight="1">
      <c r="A14" s="18"/>
      <c r="B14" s="147"/>
      <c r="C14" s="155" t="s">
        <v>6</v>
      </c>
      <c r="D14" s="156"/>
      <c r="E14" s="1" t="s">
        <v>16</v>
      </c>
      <c r="F14" s="137">
        <f t="shared" si="0"/>
        <v>181</v>
      </c>
      <c r="G14" s="138">
        <v>30</v>
      </c>
      <c r="H14" s="138">
        <v>31</v>
      </c>
      <c r="I14" s="138">
        <v>36</v>
      </c>
      <c r="J14" s="138">
        <v>25</v>
      </c>
      <c r="K14" s="138">
        <v>16</v>
      </c>
      <c r="L14" s="138">
        <v>33</v>
      </c>
      <c r="M14" s="138">
        <v>10</v>
      </c>
      <c r="N14" s="4"/>
      <c r="O14" s="4"/>
      <c r="P14" s="3"/>
    </row>
    <row r="15" spans="1:16" ht="28.5" customHeight="1">
      <c r="A15" s="18"/>
      <c r="B15" s="147"/>
      <c r="C15" s="157"/>
      <c r="D15" s="158"/>
      <c r="E15" s="1" t="s">
        <v>17</v>
      </c>
      <c r="F15" s="137">
        <f t="shared" si="0"/>
        <v>415</v>
      </c>
      <c r="G15" s="138">
        <v>76</v>
      </c>
      <c r="H15" s="138">
        <v>65</v>
      </c>
      <c r="I15" s="138">
        <v>86</v>
      </c>
      <c r="J15" s="138">
        <v>63</v>
      </c>
      <c r="K15" s="138">
        <v>28</v>
      </c>
      <c r="L15" s="138">
        <v>63</v>
      </c>
      <c r="M15" s="138">
        <v>34</v>
      </c>
      <c r="N15" s="4"/>
      <c r="O15" s="4"/>
      <c r="P15" s="3"/>
    </row>
    <row r="16" spans="1:16" ht="28.5" customHeight="1">
      <c r="A16" s="18"/>
      <c r="B16" s="147"/>
      <c r="C16" s="155" t="s">
        <v>7</v>
      </c>
      <c r="D16" s="156"/>
      <c r="E16" s="1" t="s">
        <v>16</v>
      </c>
      <c r="F16" s="137">
        <f t="shared" si="0"/>
        <v>6</v>
      </c>
      <c r="G16" s="139">
        <v>0</v>
      </c>
      <c r="H16" s="139">
        <v>0</v>
      </c>
      <c r="I16" s="138">
        <v>0</v>
      </c>
      <c r="J16" s="139">
        <v>4</v>
      </c>
      <c r="K16" s="139">
        <v>1</v>
      </c>
      <c r="L16" s="139">
        <v>0</v>
      </c>
      <c r="M16" s="139">
        <v>1</v>
      </c>
      <c r="N16" s="4"/>
      <c r="O16" s="4"/>
      <c r="P16" s="3"/>
    </row>
    <row r="17" spans="1:16" ht="28.5" customHeight="1">
      <c r="A17" s="18"/>
      <c r="B17" s="147"/>
      <c r="C17" s="157"/>
      <c r="D17" s="158"/>
      <c r="E17" s="1" t="s">
        <v>17</v>
      </c>
      <c r="F17" s="137">
        <f t="shared" si="0"/>
        <v>9</v>
      </c>
      <c r="G17" s="138">
        <v>0</v>
      </c>
      <c r="H17" s="138">
        <v>1</v>
      </c>
      <c r="I17" s="139">
        <v>2</v>
      </c>
      <c r="J17" s="138">
        <v>1</v>
      </c>
      <c r="K17" s="139">
        <v>0</v>
      </c>
      <c r="L17" s="138">
        <v>0</v>
      </c>
      <c r="M17" s="139">
        <v>5</v>
      </c>
      <c r="N17" s="4"/>
      <c r="O17" s="4"/>
      <c r="P17" s="3"/>
    </row>
    <row r="18" spans="1:16" ht="28.5" customHeight="1">
      <c r="A18" s="18"/>
      <c r="B18" s="147"/>
      <c r="C18" s="155" t="s">
        <v>8</v>
      </c>
      <c r="D18" s="156"/>
      <c r="E18" s="1" t="s">
        <v>16</v>
      </c>
      <c r="F18" s="137">
        <v>0</v>
      </c>
      <c r="G18" s="139">
        <v>0</v>
      </c>
      <c r="H18" s="139">
        <v>0</v>
      </c>
      <c r="I18" s="139">
        <v>0</v>
      </c>
      <c r="J18" s="139">
        <v>0</v>
      </c>
      <c r="K18" s="139">
        <v>0</v>
      </c>
      <c r="L18" s="139">
        <v>0</v>
      </c>
      <c r="M18" s="139">
        <v>0</v>
      </c>
      <c r="N18" s="4"/>
      <c r="O18" s="4"/>
      <c r="P18" s="3"/>
    </row>
    <row r="19" spans="1:16" ht="28.5" customHeight="1">
      <c r="A19" s="18"/>
      <c r="B19" s="147"/>
      <c r="C19" s="157"/>
      <c r="D19" s="158"/>
      <c r="E19" s="1" t="s">
        <v>17</v>
      </c>
      <c r="F19" s="137">
        <f aca="true" t="shared" si="2" ref="F19:F35">SUM(G19:M19)</f>
        <v>1291</v>
      </c>
      <c r="G19" s="138">
        <v>191</v>
      </c>
      <c r="H19" s="138">
        <v>173</v>
      </c>
      <c r="I19" s="138">
        <v>260</v>
      </c>
      <c r="J19" s="138">
        <v>213</v>
      </c>
      <c r="K19" s="138">
        <v>109</v>
      </c>
      <c r="L19" s="138">
        <v>221</v>
      </c>
      <c r="M19" s="138">
        <v>124</v>
      </c>
      <c r="N19" s="4"/>
      <c r="O19" s="4"/>
      <c r="P19" s="3"/>
    </row>
    <row r="20" spans="1:16" ht="28.5" customHeight="1">
      <c r="A20" s="18"/>
      <c r="B20" s="147"/>
      <c r="C20" s="155" t="s">
        <v>9</v>
      </c>
      <c r="D20" s="156"/>
      <c r="E20" s="1" t="s">
        <v>16</v>
      </c>
      <c r="F20" s="137">
        <f t="shared" si="2"/>
        <v>175</v>
      </c>
      <c r="G20" s="138">
        <v>27</v>
      </c>
      <c r="H20" s="138">
        <v>35</v>
      </c>
      <c r="I20" s="138">
        <v>40</v>
      </c>
      <c r="J20" s="138">
        <v>41</v>
      </c>
      <c r="K20" s="138">
        <v>7</v>
      </c>
      <c r="L20" s="138">
        <v>14</v>
      </c>
      <c r="M20" s="138">
        <v>11</v>
      </c>
      <c r="N20" s="4"/>
      <c r="O20" s="4"/>
      <c r="P20" s="3"/>
    </row>
    <row r="21" spans="1:16" ht="28.5" customHeight="1">
      <c r="A21" s="18"/>
      <c r="B21" s="147"/>
      <c r="C21" s="157"/>
      <c r="D21" s="158"/>
      <c r="E21" s="1" t="s">
        <v>17</v>
      </c>
      <c r="F21" s="137">
        <f t="shared" si="2"/>
        <v>543</v>
      </c>
      <c r="G21" s="138">
        <v>94</v>
      </c>
      <c r="H21" s="138">
        <v>77</v>
      </c>
      <c r="I21" s="138">
        <v>123</v>
      </c>
      <c r="J21" s="138">
        <v>95</v>
      </c>
      <c r="K21" s="138">
        <v>56</v>
      </c>
      <c r="L21" s="138">
        <v>49</v>
      </c>
      <c r="M21" s="138">
        <v>49</v>
      </c>
      <c r="N21" s="4"/>
      <c r="O21" s="4"/>
      <c r="P21" s="3"/>
    </row>
    <row r="22" spans="1:16" ht="28.5" customHeight="1">
      <c r="A22" s="18"/>
      <c r="B22" s="147"/>
      <c r="C22" s="155" t="s">
        <v>10</v>
      </c>
      <c r="D22" s="156"/>
      <c r="E22" s="1" t="s">
        <v>16</v>
      </c>
      <c r="F22" s="137">
        <f t="shared" si="2"/>
        <v>9</v>
      </c>
      <c r="G22" s="139">
        <v>3</v>
      </c>
      <c r="H22" s="138">
        <v>1</v>
      </c>
      <c r="I22" s="138">
        <v>0</v>
      </c>
      <c r="J22" s="139">
        <v>2</v>
      </c>
      <c r="K22" s="138">
        <v>2</v>
      </c>
      <c r="L22" s="138">
        <v>1</v>
      </c>
      <c r="M22" s="138">
        <v>0</v>
      </c>
      <c r="N22" s="4"/>
      <c r="O22" s="4"/>
      <c r="P22" s="3"/>
    </row>
    <row r="23" spans="1:16" ht="28.5" customHeight="1">
      <c r="A23" s="18"/>
      <c r="B23" s="147"/>
      <c r="C23" s="157"/>
      <c r="D23" s="158"/>
      <c r="E23" s="1" t="s">
        <v>17</v>
      </c>
      <c r="F23" s="137">
        <f t="shared" si="2"/>
        <v>17</v>
      </c>
      <c r="G23" s="138">
        <v>3</v>
      </c>
      <c r="H23" s="138">
        <v>3</v>
      </c>
      <c r="I23" s="138">
        <v>1</v>
      </c>
      <c r="J23" s="138">
        <v>4</v>
      </c>
      <c r="K23" s="138">
        <v>5</v>
      </c>
      <c r="L23" s="138">
        <v>1</v>
      </c>
      <c r="M23" s="138">
        <v>0</v>
      </c>
      <c r="N23" s="4"/>
      <c r="O23" s="4"/>
      <c r="P23" s="3"/>
    </row>
    <row r="24" spans="1:16" ht="28.5" customHeight="1">
      <c r="A24" s="18"/>
      <c r="B24" s="147"/>
      <c r="C24" s="155" t="s">
        <v>11</v>
      </c>
      <c r="D24" s="156"/>
      <c r="E24" s="1" t="s">
        <v>16</v>
      </c>
      <c r="F24" s="137">
        <f t="shared" si="2"/>
        <v>8</v>
      </c>
      <c r="G24" s="138">
        <v>2</v>
      </c>
      <c r="H24" s="138">
        <v>5</v>
      </c>
      <c r="I24" s="139">
        <v>0</v>
      </c>
      <c r="J24" s="138">
        <v>0</v>
      </c>
      <c r="K24" s="138">
        <v>0</v>
      </c>
      <c r="L24" s="138">
        <v>0</v>
      </c>
      <c r="M24" s="139">
        <v>1</v>
      </c>
      <c r="N24" s="4"/>
      <c r="O24" s="4"/>
      <c r="P24" s="3"/>
    </row>
    <row r="25" spans="1:16" ht="28.5" customHeight="1">
      <c r="A25" s="18"/>
      <c r="B25" s="148"/>
      <c r="C25" s="157"/>
      <c r="D25" s="158"/>
      <c r="E25" s="1" t="s">
        <v>17</v>
      </c>
      <c r="F25" s="137">
        <f t="shared" si="2"/>
        <v>3</v>
      </c>
      <c r="G25" s="138">
        <v>0</v>
      </c>
      <c r="H25" s="138">
        <v>3</v>
      </c>
      <c r="I25" s="139">
        <v>0</v>
      </c>
      <c r="J25" s="138">
        <v>0</v>
      </c>
      <c r="K25" s="139">
        <v>0</v>
      </c>
      <c r="L25" s="139">
        <v>0</v>
      </c>
      <c r="M25" s="138">
        <v>0</v>
      </c>
      <c r="N25" s="4"/>
      <c r="O25" s="4"/>
      <c r="P25" s="3"/>
    </row>
    <row r="26" spans="1:16" ht="28.5" customHeight="1">
      <c r="A26" s="3"/>
      <c r="B26" s="143" t="s">
        <v>3</v>
      </c>
      <c r="C26" s="163" t="s">
        <v>12</v>
      </c>
      <c r="D26" s="163" t="s">
        <v>13</v>
      </c>
      <c r="E26" s="5" t="s">
        <v>16</v>
      </c>
      <c r="F26" s="137">
        <f t="shared" si="2"/>
        <v>70</v>
      </c>
      <c r="G26" s="138">
        <v>10</v>
      </c>
      <c r="H26" s="138">
        <v>23</v>
      </c>
      <c r="I26" s="138">
        <v>16</v>
      </c>
      <c r="J26" s="138">
        <v>10</v>
      </c>
      <c r="K26" s="138">
        <v>3</v>
      </c>
      <c r="L26" s="138">
        <v>2</v>
      </c>
      <c r="M26" s="138">
        <v>6</v>
      </c>
      <c r="N26" s="4"/>
      <c r="O26" s="4"/>
      <c r="P26" s="3"/>
    </row>
    <row r="27" spans="1:16" ht="28.5" customHeight="1">
      <c r="A27" s="18"/>
      <c r="B27" s="144"/>
      <c r="C27" s="166"/>
      <c r="D27" s="164"/>
      <c r="E27" s="6" t="s">
        <v>17</v>
      </c>
      <c r="F27" s="137">
        <f t="shared" si="2"/>
        <v>253</v>
      </c>
      <c r="G27" s="138">
        <v>27</v>
      </c>
      <c r="H27" s="138">
        <v>68</v>
      </c>
      <c r="I27" s="138">
        <v>47</v>
      </c>
      <c r="J27" s="138">
        <v>36</v>
      </c>
      <c r="K27" s="138">
        <v>13</v>
      </c>
      <c r="L27" s="138">
        <v>39</v>
      </c>
      <c r="M27" s="138">
        <v>23</v>
      </c>
      <c r="N27" s="4"/>
      <c r="O27" s="4"/>
      <c r="P27" s="3"/>
    </row>
    <row r="28" spans="1:16" ht="28.5" customHeight="1">
      <c r="A28" s="18"/>
      <c r="B28" s="144"/>
      <c r="C28" s="166"/>
      <c r="D28" s="163" t="s">
        <v>14</v>
      </c>
      <c r="E28" s="6" t="s">
        <v>16</v>
      </c>
      <c r="F28" s="137">
        <f t="shared" si="2"/>
        <v>16</v>
      </c>
      <c r="G28" s="139">
        <v>3</v>
      </c>
      <c r="H28" s="138">
        <v>6</v>
      </c>
      <c r="I28" s="139">
        <v>3</v>
      </c>
      <c r="J28" s="138">
        <v>2</v>
      </c>
      <c r="K28" s="139">
        <v>0</v>
      </c>
      <c r="L28" s="139">
        <v>0</v>
      </c>
      <c r="M28" s="139">
        <v>2</v>
      </c>
      <c r="N28" s="4"/>
      <c r="O28" s="4"/>
      <c r="P28" s="3"/>
    </row>
    <row r="29" spans="1:16" ht="28.5" customHeight="1">
      <c r="A29" s="18"/>
      <c r="B29" s="144"/>
      <c r="C29" s="164"/>
      <c r="D29" s="164"/>
      <c r="E29" s="6" t="s">
        <v>17</v>
      </c>
      <c r="F29" s="137">
        <f t="shared" si="2"/>
        <v>32</v>
      </c>
      <c r="G29" s="138">
        <v>1</v>
      </c>
      <c r="H29" s="138">
        <v>26</v>
      </c>
      <c r="I29" s="138">
        <v>3</v>
      </c>
      <c r="J29" s="138">
        <v>0</v>
      </c>
      <c r="K29" s="138">
        <v>0</v>
      </c>
      <c r="L29" s="139">
        <v>0</v>
      </c>
      <c r="M29" s="139">
        <v>2</v>
      </c>
      <c r="N29" s="4"/>
      <c r="O29" s="4"/>
      <c r="P29" s="3"/>
    </row>
    <row r="30" spans="1:16" ht="28.5" customHeight="1">
      <c r="A30" s="18"/>
      <c r="B30" s="144"/>
      <c r="C30" s="163" t="s">
        <v>298</v>
      </c>
      <c r="D30" s="163" t="s">
        <v>13</v>
      </c>
      <c r="E30" s="6" t="s">
        <v>16</v>
      </c>
      <c r="F30" s="137">
        <f t="shared" si="2"/>
        <v>236</v>
      </c>
      <c r="G30" s="138">
        <v>55</v>
      </c>
      <c r="H30" s="138">
        <v>70</v>
      </c>
      <c r="I30" s="138">
        <v>55</v>
      </c>
      <c r="J30" s="138">
        <v>21</v>
      </c>
      <c r="K30" s="138">
        <v>13</v>
      </c>
      <c r="L30" s="138">
        <v>9</v>
      </c>
      <c r="M30" s="138">
        <v>13</v>
      </c>
      <c r="N30" s="4"/>
      <c r="O30" s="4"/>
      <c r="P30" s="3"/>
    </row>
    <row r="31" spans="1:16" ht="28.5" customHeight="1">
      <c r="A31" s="18"/>
      <c r="B31" s="144"/>
      <c r="C31" s="166"/>
      <c r="D31" s="164"/>
      <c r="E31" s="6" t="s">
        <v>17</v>
      </c>
      <c r="F31" s="137">
        <f t="shared" si="2"/>
        <v>319</v>
      </c>
      <c r="G31" s="138">
        <v>43</v>
      </c>
      <c r="H31" s="138">
        <v>147</v>
      </c>
      <c r="I31" s="138">
        <v>64</v>
      </c>
      <c r="J31" s="138">
        <v>14</v>
      </c>
      <c r="K31" s="138">
        <v>15</v>
      </c>
      <c r="L31" s="138">
        <v>22</v>
      </c>
      <c r="M31" s="138">
        <v>14</v>
      </c>
      <c r="N31" s="4"/>
      <c r="O31" s="4"/>
      <c r="P31" s="3"/>
    </row>
    <row r="32" spans="1:16" ht="28.5" customHeight="1">
      <c r="A32" s="18"/>
      <c r="B32" s="144"/>
      <c r="C32" s="166"/>
      <c r="D32" s="163" t="s">
        <v>15</v>
      </c>
      <c r="E32" s="6" t="s">
        <v>16</v>
      </c>
      <c r="F32" s="137">
        <f t="shared" si="2"/>
        <v>15</v>
      </c>
      <c r="G32" s="139">
        <v>4</v>
      </c>
      <c r="H32" s="138">
        <v>4</v>
      </c>
      <c r="I32" s="138">
        <v>4</v>
      </c>
      <c r="J32" s="138">
        <v>0</v>
      </c>
      <c r="K32" s="139">
        <v>1</v>
      </c>
      <c r="L32" s="138">
        <v>0</v>
      </c>
      <c r="M32" s="138">
        <v>2</v>
      </c>
      <c r="N32" s="4"/>
      <c r="O32" s="4"/>
      <c r="P32" s="3"/>
    </row>
    <row r="33" spans="1:16" ht="28.5" customHeight="1">
      <c r="A33" s="18"/>
      <c r="B33" s="144"/>
      <c r="C33" s="166"/>
      <c r="D33" s="164"/>
      <c r="E33" s="6" t="s">
        <v>17</v>
      </c>
      <c r="F33" s="137">
        <f t="shared" si="2"/>
        <v>20</v>
      </c>
      <c r="G33" s="138">
        <v>5</v>
      </c>
      <c r="H33" s="138">
        <v>4</v>
      </c>
      <c r="I33" s="138">
        <v>7</v>
      </c>
      <c r="J33" s="139">
        <v>0</v>
      </c>
      <c r="K33" s="139">
        <v>0</v>
      </c>
      <c r="L33" s="139">
        <v>1</v>
      </c>
      <c r="M33" s="138">
        <v>3</v>
      </c>
      <c r="N33" s="4"/>
      <c r="O33" s="4"/>
      <c r="P33" s="3"/>
    </row>
    <row r="34" spans="1:16" ht="28.5" customHeight="1">
      <c r="A34" s="18"/>
      <c r="B34" s="144"/>
      <c r="C34" s="166"/>
      <c r="D34" s="163" t="s">
        <v>299</v>
      </c>
      <c r="E34" s="6" t="s">
        <v>16</v>
      </c>
      <c r="F34" s="137">
        <f t="shared" si="2"/>
        <v>16</v>
      </c>
      <c r="G34" s="138">
        <v>1</v>
      </c>
      <c r="H34" s="138">
        <v>10</v>
      </c>
      <c r="I34" s="138">
        <v>1</v>
      </c>
      <c r="J34" s="138">
        <v>2</v>
      </c>
      <c r="K34" s="138">
        <v>2</v>
      </c>
      <c r="L34" s="139">
        <v>0</v>
      </c>
      <c r="M34" s="138">
        <v>0</v>
      </c>
      <c r="N34" s="4"/>
      <c r="O34" s="4"/>
      <c r="P34" s="3"/>
    </row>
    <row r="35" spans="1:16" ht="28.5" customHeight="1" thickBot="1">
      <c r="A35" s="18"/>
      <c r="B35" s="145"/>
      <c r="C35" s="165"/>
      <c r="D35" s="165"/>
      <c r="E35" s="7" t="s">
        <v>17</v>
      </c>
      <c r="F35" s="140">
        <f t="shared" si="2"/>
        <v>18</v>
      </c>
      <c r="G35" s="141">
        <v>1</v>
      </c>
      <c r="H35" s="141">
        <v>12</v>
      </c>
      <c r="I35" s="141">
        <v>3</v>
      </c>
      <c r="J35" s="141">
        <v>1</v>
      </c>
      <c r="K35" s="142">
        <v>1</v>
      </c>
      <c r="L35" s="141">
        <v>0</v>
      </c>
      <c r="M35" s="142">
        <v>0</v>
      </c>
      <c r="N35" s="4"/>
      <c r="O35" s="4"/>
      <c r="P35" s="3"/>
    </row>
    <row r="36" spans="2:16" ht="21" customHeight="1">
      <c r="B36" s="8"/>
      <c r="C36" s="8"/>
      <c r="D36" s="8"/>
      <c r="E36" s="8"/>
      <c r="F36" s="9"/>
      <c r="G36" s="9"/>
      <c r="H36" s="9"/>
      <c r="I36" s="9"/>
      <c r="J36" s="168" t="s">
        <v>27</v>
      </c>
      <c r="K36" s="168"/>
      <c r="L36" s="168"/>
      <c r="M36" s="168"/>
      <c r="N36" s="4"/>
      <c r="O36" s="4"/>
      <c r="P36" s="3"/>
    </row>
    <row r="37" spans="2:16" ht="17.25">
      <c r="B37" s="3"/>
      <c r="C37" s="3"/>
      <c r="D37" s="3"/>
      <c r="E37" s="3"/>
      <c r="F37" s="4"/>
      <c r="G37" s="4"/>
      <c r="H37" s="4"/>
      <c r="I37" s="4"/>
      <c r="J37" s="4"/>
      <c r="K37" s="4"/>
      <c r="L37" s="4"/>
      <c r="M37" s="4"/>
      <c r="N37" s="4"/>
      <c r="O37" s="4"/>
      <c r="P37" s="3"/>
    </row>
    <row r="38" spans="2:13" ht="17.25">
      <c r="B38" s="3"/>
      <c r="C38" s="3"/>
      <c r="D38" s="3"/>
      <c r="E38" s="3"/>
      <c r="F38" s="3"/>
      <c r="G38" s="3"/>
      <c r="H38" s="3"/>
      <c r="I38" s="3"/>
      <c r="J38" s="3"/>
      <c r="K38" s="3"/>
      <c r="L38" s="3"/>
      <c r="M38" s="3"/>
    </row>
  </sheetData>
  <mergeCells count="24">
    <mergeCell ref="J36:M36"/>
    <mergeCell ref="K6:M6"/>
    <mergeCell ref="C12:D13"/>
    <mergeCell ref="C24:D25"/>
    <mergeCell ref="C22:D23"/>
    <mergeCell ref="C20:D21"/>
    <mergeCell ref="B3:M3"/>
    <mergeCell ref="A1:M1"/>
    <mergeCell ref="D32:D33"/>
    <mergeCell ref="D34:D35"/>
    <mergeCell ref="C30:C35"/>
    <mergeCell ref="C26:C29"/>
    <mergeCell ref="D26:D27"/>
    <mergeCell ref="D28:D29"/>
    <mergeCell ref="D30:D31"/>
    <mergeCell ref="A6:H6"/>
    <mergeCell ref="B26:B35"/>
    <mergeCell ref="B10:B25"/>
    <mergeCell ref="B7:E7"/>
    <mergeCell ref="B8:D9"/>
    <mergeCell ref="C18:D19"/>
    <mergeCell ref="C16:D17"/>
    <mergeCell ref="C14:D15"/>
    <mergeCell ref="C10:D11"/>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61"/>
  <sheetViews>
    <sheetView showGridLines="0" view="pageBreakPreview" zoomScale="60" workbookViewId="0" topLeftCell="A19">
      <selection activeCell="L20" sqref="L20"/>
    </sheetView>
  </sheetViews>
  <sheetFormatPr defaultColWidth="8.83203125" defaultRowHeight="18"/>
  <cols>
    <col min="1" max="1" width="2.58203125" style="0" customWidth="1"/>
    <col min="2" max="2" width="8.41015625" style="0" customWidth="1"/>
    <col min="3" max="3" width="7.66015625" style="55" customWidth="1"/>
    <col min="4" max="4" width="3.41015625" style="55" customWidth="1"/>
    <col min="5" max="5" width="3.41015625" style="0" customWidth="1"/>
    <col min="6" max="16" width="6.83203125" style="0" customWidth="1"/>
  </cols>
  <sheetData>
    <row r="1" spans="1:15" ht="24.75" customHeight="1">
      <c r="A1" s="162" t="s">
        <v>28</v>
      </c>
      <c r="B1" s="162"/>
      <c r="C1" s="162"/>
      <c r="D1" s="162"/>
      <c r="E1" s="162"/>
      <c r="F1" s="162"/>
      <c r="G1" s="162"/>
      <c r="H1" s="162"/>
      <c r="I1" s="162"/>
      <c r="J1" s="162"/>
      <c r="K1" s="162"/>
      <c r="L1" s="162"/>
      <c r="M1" s="162"/>
      <c r="N1" s="162"/>
      <c r="O1" s="162"/>
    </row>
    <row r="2" spans="2:16" ht="120.75" customHeight="1">
      <c r="B2" s="161" t="s">
        <v>300</v>
      </c>
      <c r="C2" s="161"/>
      <c r="D2" s="161"/>
      <c r="E2" s="161"/>
      <c r="F2" s="161"/>
      <c r="G2" s="161"/>
      <c r="H2" s="161"/>
      <c r="I2" s="161"/>
      <c r="J2" s="161"/>
      <c r="K2" s="161"/>
      <c r="L2" s="161"/>
      <c r="M2" s="161"/>
      <c r="N2" s="161"/>
      <c r="O2" s="161"/>
      <c r="P2" s="23"/>
    </row>
    <row r="3" spans="2:16" ht="16.5" customHeight="1">
      <c r="B3" s="22"/>
      <c r="C3" s="22"/>
      <c r="D3" s="22"/>
      <c r="E3" s="22"/>
      <c r="F3" s="22"/>
      <c r="G3" s="22"/>
      <c r="H3" s="22"/>
      <c r="I3" s="22"/>
      <c r="J3" s="22"/>
      <c r="K3" s="22"/>
      <c r="L3" s="22"/>
      <c r="M3" s="22"/>
      <c r="N3" s="22"/>
      <c r="O3" s="22"/>
      <c r="P3" s="23"/>
    </row>
    <row r="4" spans="1:15" ht="19.5" thickBot="1">
      <c r="A4" s="171" t="s">
        <v>301</v>
      </c>
      <c r="B4" s="171"/>
      <c r="C4" s="171"/>
      <c r="D4" s="171"/>
      <c r="E4" s="171"/>
      <c r="F4" s="2"/>
      <c r="G4" s="2"/>
      <c r="H4" s="2"/>
      <c r="I4" s="2"/>
      <c r="J4" s="2"/>
      <c r="K4" s="194" t="s">
        <v>302</v>
      </c>
      <c r="L4" s="194"/>
      <c r="M4" s="194"/>
      <c r="N4" s="169" t="s">
        <v>29</v>
      </c>
      <c r="O4" s="169"/>
    </row>
    <row r="5" spans="1:18" ht="21.75" customHeight="1">
      <c r="A5" s="3"/>
      <c r="B5" s="24"/>
      <c r="C5" s="185" t="s">
        <v>303</v>
      </c>
      <c r="D5" s="186"/>
      <c r="E5" s="186"/>
      <c r="F5" s="186"/>
      <c r="G5" s="186"/>
      <c r="H5" s="186"/>
      <c r="I5" s="187"/>
      <c r="J5" s="179" t="s">
        <v>304</v>
      </c>
      <c r="K5" s="180"/>
      <c r="L5" s="180"/>
      <c r="M5" s="181"/>
      <c r="N5" s="196" t="s">
        <v>1</v>
      </c>
      <c r="O5" s="197"/>
      <c r="P5" s="3"/>
      <c r="Q5" s="26"/>
      <c r="R5" s="26"/>
    </row>
    <row r="6" spans="1:18" ht="13.5" customHeight="1">
      <c r="A6" s="3"/>
      <c r="B6" s="27"/>
      <c r="C6" s="182" t="s">
        <v>30</v>
      </c>
      <c r="D6" s="183"/>
      <c r="E6" s="184"/>
      <c r="F6" s="188" t="s">
        <v>31</v>
      </c>
      <c r="G6" s="188" t="s">
        <v>32</v>
      </c>
      <c r="H6" s="188" t="s">
        <v>33</v>
      </c>
      <c r="I6" s="188" t="s">
        <v>34</v>
      </c>
      <c r="J6" s="188" t="s">
        <v>31</v>
      </c>
      <c r="K6" s="188" t="s">
        <v>32</v>
      </c>
      <c r="L6" s="188" t="s">
        <v>33</v>
      </c>
      <c r="M6" s="188" t="s">
        <v>34</v>
      </c>
      <c r="N6" s="198"/>
      <c r="O6" s="178"/>
      <c r="P6" s="3"/>
      <c r="Q6" s="178"/>
      <c r="R6" s="26"/>
    </row>
    <row r="7" spans="1:18" ht="15" customHeight="1">
      <c r="A7" s="3"/>
      <c r="B7" s="28"/>
      <c r="C7" s="192" t="s">
        <v>35</v>
      </c>
      <c r="D7" s="193"/>
      <c r="E7" s="193"/>
      <c r="F7" s="188"/>
      <c r="G7" s="188"/>
      <c r="H7" s="188"/>
      <c r="I7" s="188"/>
      <c r="J7" s="188"/>
      <c r="K7" s="188"/>
      <c r="L7" s="188"/>
      <c r="M7" s="188"/>
      <c r="N7" s="198"/>
      <c r="O7" s="178"/>
      <c r="P7" s="3"/>
      <c r="Q7" s="178"/>
      <c r="R7" s="26"/>
    </row>
    <row r="8" spans="1:18" ht="19.5" customHeight="1">
      <c r="A8" s="173" t="s">
        <v>36</v>
      </c>
      <c r="B8" s="174"/>
      <c r="C8" s="31">
        <v>0.062</v>
      </c>
      <c r="D8" s="195">
        <v>68960</v>
      </c>
      <c r="E8" s="195"/>
      <c r="F8" s="32">
        <v>83427</v>
      </c>
      <c r="G8" s="33" t="s">
        <v>37</v>
      </c>
      <c r="H8" s="33" t="s">
        <v>37</v>
      </c>
      <c r="I8" s="33">
        <f>SUM(F8:H8)</f>
        <v>83427</v>
      </c>
      <c r="J8" s="32">
        <v>25410</v>
      </c>
      <c r="K8" s="33" t="s">
        <v>37</v>
      </c>
      <c r="L8" s="33" t="s">
        <v>37</v>
      </c>
      <c r="M8" s="33">
        <f>SUM(J8:L8)</f>
        <v>25410</v>
      </c>
      <c r="N8" s="199">
        <f>+I8+M8</f>
        <v>108837</v>
      </c>
      <c r="O8" s="199"/>
      <c r="Q8" s="34"/>
      <c r="R8" s="26"/>
    </row>
    <row r="9" spans="1:18" ht="3.75" customHeight="1">
      <c r="A9" s="29"/>
      <c r="B9" s="30"/>
      <c r="C9" s="35"/>
      <c r="D9" s="36"/>
      <c r="E9" s="37"/>
      <c r="F9" s="34"/>
      <c r="G9" s="34"/>
      <c r="H9" s="38"/>
      <c r="I9" s="38"/>
      <c r="J9" s="34"/>
      <c r="K9" s="34"/>
      <c r="L9" s="34"/>
      <c r="M9" s="34"/>
      <c r="N9" s="39"/>
      <c r="O9" s="39"/>
      <c r="Q9" s="34"/>
      <c r="R9" s="26"/>
    </row>
    <row r="10" spans="1:18" ht="19.5" customHeight="1">
      <c r="A10" s="173" t="s">
        <v>38</v>
      </c>
      <c r="B10" s="174"/>
      <c r="C10" s="35">
        <v>0.045700000000000005</v>
      </c>
      <c r="D10" s="191">
        <v>52879</v>
      </c>
      <c r="E10" s="191"/>
      <c r="F10" s="34">
        <v>33148</v>
      </c>
      <c r="G10" s="34">
        <v>17143</v>
      </c>
      <c r="H10" s="34">
        <v>71</v>
      </c>
      <c r="I10" s="38">
        <f aca="true" t="shared" si="0" ref="I10:I18">SUM(F10:H10)</f>
        <v>50362</v>
      </c>
      <c r="J10" s="34">
        <v>8400</v>
      </c>
      <c r="K10" s="34">
        <v>5183</v>
      </c>
      <c r="L10" s="34">
        <v>11730</v>
      </c>
      <c r="M10" s="38">
        <f aca="true" t="shared" si="1" ref="M10:M15">SUM(J10:L10)</f>
        <v>25313</v>
      </c>
      <c r="N10" s="172">
        <f>+I10+M10</f>
        <v>75675</v>
      </c>
      <c r="O10" s="172"/>
      <c r="Q10" s="34"/>
      <c r="R10" s="26"/>
    </row>
    <row r="11" spans="1:18" ht="19.5" customHeight="1">
      <c r="A11" s="173" t="s">
        <v>39</v>
      </c>
      <c r="B11" s="174"/>
      <c r="C11" s="35">
        <v>0.03294</v>
      </c>
      <c r="D11" s="191">
        <v>41023</v>
      </c>
      <c r="E11" s="191"/>
      <c r="F11" s="34">
        <v>13407</v>
      </c>
      <c r="G11" s="34">
        <v>31357</v>
      </c>
      <c r="H11" s="34">
        <v>300</v>
      </c>
      <c r="I11" s="38">
        <f t="shared" si="0"/>
        <v>45064</v>
      </c>
      <c r="J11" s="34">
        <v>5382</v>
      </c>
      <c r="K11" s="34">
        <v>6778</v>
      </c>
      <c r="L11" s="34">
        <v>23844</v>
      </c>
      <c r="M11" s="38">
        <f t="shared" si="1"/>
        <v>36004</v>
      </c>
      <c r="N11" s="172">
        <f>+I11+M11</f>
        <v>81068</v>
      </c>
      <c r="O11" s="172"/>
      <c r="Q11" s="34"/>
      <c r="R11" s="26"/>
    </row>
    <row r="12" spans="1:18" ht="19.5" customHeight="1">
      <c r="A12" s="173" t="s">
        <v>40</v>
      </c>
      <c r="B12" s="174"/>
      <c r="C12" s="40">
        <v>0.0347</v>
      </c>
      <c r="D12" s="191">
        <v>45280</v>
      </c>
      <c r="E12" s="191"/>
      <c r="F12" s="34">
        <v>7796</v>
      </c>
      <c r="G12" s="34">
        <v>36522</v>
      </c>
      <c r="H12" s="38" t="s">
        <v>41</v>
      </c>
      <c r="I12" s="38">
        <f t="shared" si="0"/>
        <v>44318</v>
      </c>
      <c r="J12" s="34">
        <v>3299</v>
      </c>
      <c r="K12" s="34">
        <v>8428</v>
      </c>
      <c r="L12" s="34">
        <v>27966</v>
      </c>
      <c r="M12" s="38">
        <f t="shared" si="1"/>
        <v>39693</v>
      </c>
      <c r="N12" s="172">
        <f>+I12+M12</f>
        <v>84011</v>
      </c>
      <c r="O12" s="172"/>
      <c r="Q12" s="34"/>
      <c r="R12" s="26"/>
    </row>
    <row r="13" spans="1:18" ht="19.5" customHeight="1">
      <c r="A13" s="173" t="s">
        <v>42</v>
      </c>
      <c r="B13" s="174"/>
      <c r="C13" s="40">
        <v>0.026000000000000002</v>
      </c>
      <c r="D13" s="191">
        <v>35207</v>
      </c>
      <c r="E13" s="191"/>
      <c r="F13" s="34">
        <v>1523</v>
      </c>
      <c r="G13" s="34">
        <v>35602</v>
      </c>
      <c r="H13" s="38" t="s">
        <v>41</v>
      </c>
      <c r="I13" s="38">
        <f t="shared" si="0"/>
        <v>37125</v>
      </c>
      <c r="J13" s="34">
        <v>192</v>
      </c>
      <c r="K13" s="34">
        <v>5449</v>
      </c>
      <c r="L13" s="34">
        <v>25971</v>
      </c>
      <c r="M13" s="38">
        <f t="shared" si="1"/>
        <v>31612</v>
      </c>
      <c r="N13" s="172">
        <f>+I13+M13</f>
        <v>68737</v>
      </c>
      <c r="O13" s="172"/>
      <c r="Q13" s="34"/>
      <c r="R13" s="26"/>
    </row>
    <row r="14" spans="1:18" ht="3.75" customHeight="1">
      <c r="A14" s="29"/>
      <c r="B14" s="30"/>
      <c r="C14" s="40"/>
      <c r="D14" s="37"/>
      <c r="E14" s="37"/>
      <c r="F14" s="34"/>
      <c r="G14" s="34"/>
      <c r="H14" s="38"/>
      <c r="I14" s="38">
        <f t="shared" si="0"/>
        <v>0</v>
      </c>
      <c r="J14" s="34"/>
      <c r="K14" s="34"/>
      <c r="L14" s="34"/>
      <c r="M14" s="38">
        <f t="shared" si="1"/>
        <v>0</v>
      </c>
      <c r="N14" s="39"/>
      <c r="O14" s="39"/>
      <c r="Q14" s="34"/>
      <c r="R14" s="26"/>
    </row>
    <row r="15" spans="1:18" s="42" customFormat="1" ht="19.5" customHeight="1">
      <c r="A15" s="173" t="s">
        <v>43</v>
      </c>
      <c r="B15" s="174"/>
      <c r="C15" s="41">
        <v>0.023</v>
      </c>
      <c r="D15" s="191">
        <v>31491</v>
      </c>
      <c r="E15" s="191"/>
      <c r="F15" s="34">
        <v>1290</v>
      </c>
      <c r="G15" s="34">
        <v>31272</v>
      </c>
      <c r="H15" s="38" t="s">
        <v>41</v>
      </c>
      <c r="I15" s="38">
        <f t="shared" si="0"/>
        <v>32562</v>
      </c>
      <c r="J15" s="34">
        <v>226</v>
      </c>
      <c r="K15" s="34">
        <v>9299</v>
      </c>
      <c r="L15" s="34">
        <v>39997</v>
      </c>
      <c r="M15" s="38">
        <f t="shared" si="1"/>
        <v>49522</v>
      </c>
      <c r="N15" s="172">
        <f>+I15+M15</f>
        <v>82084</v>
      </c>
      <c r="O15" s="172"/>
      <c r="P15" s="34"/>
      <c r="Q15" s="34"/>
      <c r="R15" s="26"/>
    </row>
    <row r="16" spans="1:18" s="42" customFormat="1" ht="19.5" customHeight="1">
      <c r="A16" s="173" t="s">
        <v>44</v>
      </c>
      <c r="B16" s="174"/>
      <c r="C16" s="41">
        <v>0.0214</v>
      </c>
      <c r="D16" s="191">
        <v>29973</v>
      </c>
      <c r="E16" s="191"/>
      <c r="F16" s="34">
        <v>719</v>
      </c>
      <c r="G16" s="34">
        <v>29112</v>
      </c>
      <c r="H16" s="38" t="s">
        <v>45</v>
      </c>
      <c r="I16" s="38">
        <f>SUM(F16:H16)</f>
        <v>29831</v>
      </c>
      <c r="J16" s="34">
        <v>154</v>
      </c>
      <c r="K16" s="34">
        <v>13503</v>
      </c>
      <c r="L16" s="34">
        <v>39740</v>
      </c>
      <c r="M16" s="38">
        <f>SUM(J16:L16)</f>
        <v>53397</v>
      </c>
      <c r="N16" s="172">
        <f>+I16+M16</f>
        <v>83228</v>
      </c>
      <c r="O16" s="172"/>
      <c r="P16" s="34"/>
      <c r="Q16" s="34"/>
      <c r="R16" s="26"/>
    </row>
    <row r="17" spans="1:18" s="46" customFormat="1" ht="19.5" customHeight="1">
      <c r="A17" s="173" t="s">
        <v>46</v>
      </c>
      <c r="B17" s="174"/>
      <c r="C17" s="41">
        <v>0.0223</v>
      </c>
      <c r="D17" s="191">
        <v>31541</v>
      </c>
      <c r="E17" s="191"/>
      <c r="F17" s="34">
        <v>645</v>
      </c>
      <c r="G17" s="34">
        <v>29887</v>
      </c>
      <c r="H17" s="38" t="s">
        <v>45</v>
      </c>
      <c r="I17" s="38">
        <f>SUM(F17:H17)</f>
        <v>30532</v>
      </c>
      <c r="J17" s="34">
        <v>111</v>
      </c>
      <c r="K17" s="34">
        <v>14360</v>
      </c>
      <c r="L17" s="34">
        <v>36716</v>
      </c>
      <c r="M17" s="38">
        <v>51187</v>
      </c>
      <c r="N17" s="172">
        <f>+I17+M17</f>
        <v>81719</v>
      </c>
      <c r="O17" s="172"/>
      <c r="P17" s="44"/>
      <c r="Q17" s="44"/>
      <c r="R17" s="26"/>
    </row>
    <row r="18" spans="1:18" ht="19.5" customHeight="1" thickBot="1">
      <c r="A18" s="175" t="s">
        <v>305</v>
      </c>
      <c r="B18" s="176"/>
      <c r="C18" s="43">
        <v>0.0211</v>
      </c>
      <c r="D18" s="177">
        <v>28732</v>
      </c>
      <c r="E18" s="177"/>
      <c r="F18" s="44">
        <v>235</v>
      </c>
      <c r="G18" s="44">
        <v>30892</v>
      </c>
      <c r="H18" s="38" t="s">
        <v>45</v>
      </c>
      <c r="I18" s="45">
        <f t="shared" si="0"/>
        <v>31127</v>
      </c>
      <c r="J18" s="44">
        <v>130</v>
      </c>
      <c r="K18" s="44">
        <v>15121</v>
      </c>
      <c r="L18" s="44">
        <v>37957</v>
      </c>
      <c r="M18" s="45">
        <v>53208</v>
      </c>
      <c r="N18" s="172">
        <f>+I18+M18</f>
        <v>84335</v>
      </c>
      <c r="O18" s="172"/>
      <c r="P18" s="44"/>
      <c r="Q18" s="26"/>
      <c r="R18" s="26"/>
    </row>
    <row r="19" spans="2:15" ht="19.5" customHeight="1">
      <c r="B19" s="124" t="s">
        <v>47</v>
      </c>
      <c r="C19" s="124"/>
      <c r="D19" s="124"/>
      <c r="E19" s="124"/>
      <c r="F19" s="124"/>
      <c r="G19" s="124"/>
      <c r="H19" s="124"/>
      <c r="I19" s="124"/>
      <c r="J19" s="124"/>
      <c r="K19" s="124"/>
      <c r="L19" s="170" t="s">
        <v>48</v>
      </c>
      <c r="M19" s="170"/>
      <c r="N19" s="170"/>
      <c r="O19" s="170"/>
    </row>
    <row r="20" spans="2:15" ht="17.25">
      <c r="B20" s="47"/>
      <c r="C20" s="48"/>
      <c r="D20" s="48"/>
      <c r="E20" s="48"/>
      <c r="F20" s="48"/>
      <c r="G20" s="48"/>
      <c r="H20" s="48"/>
      <c r="I20" s="48"/>
      <c r="J20" s="48"/>
      <c r="K20" s="4"/>
      <c r="L20" s="49"/>
      <c r="M20" s="49"/>
      <c r="N20" s="49"/>
      <c r="O20" s="49"/>
    </row>
    <row r="21" spans="1:16" ht="20.25" customHeight="1" thickBot="1">
      <c r="A21" s="171" t="s">
        <v>60</v>
      </c>
      <c r="B21" s="171"/>
      <c r="C21" s="171"/>
      <c r="D21" s="171"/>
      <c r="E21" s="171"/>
      <c r="F21" s="171"/>
      <c r="G21" s="171"/>
      <c r="H21" s="171"/>
      <c r="I21" s="171"/>
      <c r="J21" s="171"/>
      <c r="K21" s="3"/>
      <c r="L21" s="3"/>
      <c r="M21" s="169" t="s">
        <v>306</v>
      </c>
      <c r="N21" s="169"/>
      <c r="O21" s="206" t="s">
        <v>29</v>
      </c>
      <c r="P21" s="206"/>
    </row>
    <row r="22" spans="2:16" ht="17.25" customHeight="1">
      <c r="B22" s="25" t="s">
        <v>61</v>
      </c>
      <c r="C22" s="50" t="s">
        <v>49</v>
      </c>
      <c r="D22" s="185" t="s">
        <v>1</v>
      </c>
      <c r="E22" s="186"/>
      <c r="F22" s="187"/>
      <c r="G22" s="185" t="s">
        <v>50</v>
      </c>
      <c r="H22" s="187"/>
      <c r="I22" s="200" t="s">
        <v>51</v>
      </c>
      <c r="J22" s="201"/>
      <c r="K22" s="185" t="s">
        <v>52</v>
      </c>
      <c r="L22" s="187"/>
      <c r="M22" s="185" t="s">
        <v>53</v>
      </c>
      <c r="N22" s="187"/>
      <c r="O22" s="185" t="s">
        <v>54</v>
      </c>
      <c r="P22" s="186"/>
    </row>
    <row r="23" spans="2:16" ht="17.25" customHeight="1">
      <c r="B23" s="127" t="s">
        <v>18</v>
      </c>
      <c r="C23" s="51" t="s">
        <v>307</v>
      </c>
      <c r="D23" s="189">
        <v>36</v>
      </c>
      <c r="E23" s="172"/>
      <c r="F23" s="172"/>
      <c r="G23" s="190">
        <v>27</v>
      </c>
      <c r="H23" s="190"/>
      <c r="I23" s="190">
        <v>0</v>
      </c>
      <c r="J23" s="190"/>
      <c r="K23" s="172">
        <v>7</v>
      </c>
      <c r="L23" s="172"/>
      <c r="M23" s="172">
        <v>2</v>
      </c>
      <c r="N23" s="172"/>
      <c r="O23" s="172">
        <v>0</v>
      </c>
      <c r="P23" s="172"/>
    </row>
    <row r="24" spans="2:16" ht="17.25" customHeight="1">
      <c r="B24" s="127"/>
      <c r="C24" s="51" t="s">
        <v>308</v>
      </c>
      <c r="D24" s="189">
        <v>3821</v>
      </c>
      <c r="E24" s="172"/>
      <c r="F24" s="172"/>
      <c r="G24" s="190">
        <v>996</v>
      </c>
      <c r="H24" s="190"/>
      <c r="I24" s="190">
        <v>0</v>
      </c>
      <c r="J24" s="190"/>
      <c r="K24" s="172">
        <v>1682</v>
      </c>
      <c r="L24" s="172"/>
      <c r="M24" s="172">
        <v>1143</v>
      </c>
      <c r="N24" s="172"/>
      <c r="O24" s="172">
        <v>0</v>
      </c>
      <c r="P24" s="172"/>
    </row>
    <row r="25" spans="2:16" ht="17.25" customHeight="1">
      <c r="B25" s="127"/>
      <c r="C25" s="51" t="s">
        <v>33</v>
      </c>
      <c r="D25" s="189">
        <f>SUM(G25:P25)</f>
        <v>0</v>
      </c>
      <c r="E25" s="172"/>
      <c r="F25" s="172"/>
      <c r="G25" s="190">
        <v>0</v>
      </c>
      <c r="H25" s="190"/>
      <c r="I25" s="190">
        <v>0</v>
      </c>
      <c r="J25" s="190"/>
      <c r="K25" s="172">
        <v>0</v>
      </c>
      <c r="L25" s="172"/>
      <c r="M25" s="172">
        <v>0</v>
      </c>
      <c r="N25" s="172"/>
      <c r="O25" s="172">
        <v>0</v>
      </c>
      <c r="P25" s="172"/>
    </row>
    <row r="26" spans="2:16" ht="17.25" customHeight="1">
      <c r="B26" s="128"/>
      <c r="C26" s="52" t="s">
        <v>34</v>
      </c>
      <c r="D26" s="189">
        <v>3857</v>
      </c>
      <c r="E26" s="172"/>
      <c r="F26" s="172"/>
      <c r="G26" s="190">
        <v>1023</v>
      </c>
      <c r="H26" s="190"/>
      <c r="I26" s="190">
        <f>SUM(I23:J25)</f>
        <v>0</v>
      </c>
      <c r="J26" s="190"/>
      <c r="K26" s="172">
        <v>1689</v>
      </c>
      <c r="L26" s="172"/>
      <c r="M26" s="172">
        <v>1145</v>
      </c>
      <c r="N26" s="172"/>
      <c r="O26" s="172">
        <f>SUM(O23:O25)</f>
        <v>0</v>
      </c>
      <c r="P26" s="172"/>
    </row>
    <row r="27" spans="2:16" ht="17.25" customHeight="1">
      <c r="B27" s="126" t="s">
        <v>19</v>
      </c>
      <c r="C27" s="53" t="s">
        <v>307</v>
      </c>
      <c r="D27" s="189">
        <v>51</v>
      </c>
      <c r="E27" s="172"/>
      <c r="F27" s="172"/>
      <c r="G27" s="190">
        <v>10</v>
      </c>
      <c r="H27" s="190"/>
      <c r="I27" s="190">
        <v>0</v>
      </c>
      <c r="J27" s="190"/>
      <c r="K27" s="172">
        <v>18</v>
      </c>
      <c r="L27" s="172"/>
      <c r="M27" s="172">
        <v>3</v>
      </c>
      <c r="N27" s="172"/>
      <c r="O27" s="172">
        <v>20</v>
      </c>
      <c r="P27" s="172"/>
    </row>
    <row r="28" spans="2:16" ht="17.25" customHeight="1">
      <c r="B28" s="127"/>
      <c r="C28" s="51" t="s">
        <v>308</v>
      </c>
      <c r="D28" s="189">
        <v>11702</v>
      </c>
      <c r="E28" s="172"/>
      <c r="F28" s="172"/>
      <c r="G28" s="190">
        <v>1098</v>
      </c>
      <c r="H28" s="190"/>
      <c r="I28" s="190">
        <v>0</v>
      </c>
      <c r="J28" s="190"/>
      <c r="K28" s="172">
        <v>5294</v>
      </c>
      <c r="L28" s="172"/>
      <c r="M28" s="172">
        <v>264</v>
      </c>
      <c r="N28" s="172"/>
      <c r="O28" s="172">
        <v>5046</v>
      </c>
      <c r="P28" s="172"/>
    </row>
    <row r="29" spans="2:16" ht="17.25" customHeight="1">
      <c r="B29" s="127"/>
      <c r="C29" s="51" t="s">
        <v>33</v>
      </c>
      <c r="D29" s="189">
        <v>16</v>
      </c>
      <c r="E29" s="172"/>
      <c r="F29" s="172"/>
      <c r="G29" s="190">
        <v>16</v>
      </c>
      <c r="H29" s="190"/>
      <c r="I29" s="190">
        <v>0</v>
      </c>
      <c r="J29" s="190"/>
      <c r="K29" s="172">
        <v>0</v>
      </c>
      <c r="L29" s="172"/>
      <c r="M29" s="172">
        <v>0</v>
      </c>
      <c r="N29" s="172"/>
      <c r="O29" s="172">
        <v>0</v>
      </c>
      <c r="P29" s="172"/>
    </row>
    <row r="30" spans="2:16" ht="17.25" customHeight="1">
      <c r="B30" s="128"/>
      <c r="C30" s="52" t="s">
        <v>34</v>
      </c>
      <c r="D30" s="189">
        <v>11769</v>
      </c>
      <c r="E30" s="172"/>
      <c r="F30" s="172"/>
      <c r="G30" s="190">
        <f>SUM(G27:H29)</f>
        <v>1124</v>
      </c>
      <c r="H30" s="190"/>
      <c r="I30" s="190">
        <v>0</v>
      </c>
      <c r="J30" s="190"/>
      <c r="K30" s="172">
        <v>5312</v>
      </c>
      <c r="L30" s="172"/>
      <c r="M30" s="172">
        <v>267</v>
      </c>
      <c r="N30" s="172"/>
      <c r="O30" s="172">
        <v>5066</v>
      </c>
      <c r="P30" s="172"/>
    </row>
    <row r="31" spans="2:16" ht="17.25" customHeight="1">
      <c r="B31" s="126" t="s">
        <v>20</v>
      </c>
      <c r="C31" s="53" t="s">
        <v>307</v>
      </c>
      <c r="D31" s="189">
        <v>41</v>
      </c>
      <c r="E31" s="172"/>
      <c r="F31" s="172"/>
      <c r="G31" s="190">
        <v>23</v>
      </c>
      <c r="H31" s="190"/>
      <c r="I31" s="190">
        <v>0</v>
      </c>
      <c r="J31" s="190"/>
      <c r="K31" s="172">
        <v>5</v>
      </c>
      <c r="L31" s="172"/>
      <c r="M31" s="172">
        <v>7</v>
      </c>
      <c r="N31" s="172"/>
      <c r="O31" s="172">
        <v>6</v>
      </c>
      <c r="P31" s="172"/>
    </row>
    <row r="32" spans="2:16" ht="17.25" customHeight="1">
      <c r="B32" s="127"/>
      <c r="C32" s="51" t="s">
        <v>308</v>
      </c>
      <c r="D32" s="189">
        <v>5638</v>
      </c>
      <c r="E32" s="172"/>
      <c r="F32" s="172"/>
      <c r="G32" s="190">
        <v>975</v>
      </c>
      <c r="H32" s="190"/>
      <c r="I32" s="190">
        <v>0</v>
      </c>
      <c r="J32" s="190"/>
      <c r="K32" s="172">
        <v>2858</v>
      </c>
      <c r="L32" s="172"/>
      <c r="M32" s="172">
        <v>449</v>
      </c>
      <c r="N32" s="172"/>
      <c r="O32" s="172">
        <v>1356</v>
      </c>
      <c r="P32" s="172"/>
    </row>
    <row r="33" spans="2:16" ht="17.25" customHeight="1">
      <c r="B33" s="127"/>
      <c r="C33" s="51" t="s">
        <v>33</v>
      </c>
      <c r="D33" s="189">
        <f>SUM(G33:P33)</f>
        <v>0</v>
      </c>
      <c r="E33" s="172"/>
      <c r="F33" s="172"/>
      <c r="G33" s="190">
        <v>0</v>
      </c>
      <c r="H33" s="190"/>
      <c r="I33" s="190">
        <v>0</v>
      </c>
      <c r="J33" s="190"/>
      <c r="K33" s="172">
        <v>0</v>
      </c>
      <c r="L33" s="172"/>
      <c r="M33" s="172">
        <v>0</v>
      </c>
      <c r="N33" s="172"/>
      <c r="O33" s="172">
        <v>0</v>
      </c>
      <c r="P33" s="172"/>
    </row>
    <row r="34" spans="2:16" ht="17.25" customHeight="1">
      <c r="B34" s="128"/>
      <c r="C34" s="52" t="s">
        <v>34</v>
      </c>
      <c r="D34" s="189">
        <v>5679</v>
      </c>
      <c r="E34" s="172"/>
      <c r="F34" s="172"/>
      <c r="G34" s="190">
        <f>SUM(G31:G33)</f>
        <v>998</v>
      </c>
      <c r="H34" s="190"/>
      <c r="I34" s="190">
        <f>SUM(I31:I33)</f>
        <v>0</v>
      </c>
      <c r="J34" s="190"/>
      <c r="K34" s="172">
        <v>2863</v>
      </c>
      <c r="L34" s="172"/>
      <c r="M34" s="172">
        <v>456</v>
      </c>
      <c r="N34" s="172"/>
      <c r="O34" s="172">
        <f>SUM(O31:O33)</f>
        <v>1362</v>
      </c>
      <c r="P34" s="172"/>
    </row>
    <row r="35" spans="2:16" ht="17.25" customHeight="1">
      <c r="B35" s="126" t="s">
        <v>21</v>
      </c>
      <c r="C35" s="53" t="s">
        <v>307</v>
      </c>
      <c r="D35" s="189">
        <v>27</v>
      </c>
      <c r="E35" s="172"/>
      <c r="F35" s="172"/>
      <c r="G35" s="190">
        <v>25</v>
      </c>
      <c r="H35" s="190"/>
      <c r="I35" s="190">
        <v>0</v>
      </c>
      <c r="J35" s="190"/>
      <c r="K35" s="172">
        <v>2</v>
      </c>
      <c r="L35" s="172"/>
      <c r="M35" s="172">
        <v>0</v>
      </c>
      <c r="N35" s="172"/>
      <c r="O35" s="172">
        <v>0</v>
      </c>
      <c r="P35" s="172"/>
    </row>
    <row r="36" spans="2:16" ht="17.25" customHeight="1">
      <c r="B36" s="127"/>
      <c r="C36" s="51" t="s">
        <v>308</v>
      </c>
      <c r="D36" s="189">
        <v>2257</v>
      </c>
      <c r="E36" s="172"/>
      <c r="F36" s="172"/>
      <c r="G36" s="190">
        <v>1202</v>
      </c>
      <c r="H36" s="190"/>
      <c r="I36" s="190">
        <v>0</v>
      </c>
      <c r="J36" s="190"/>
      <c r="K36" s="172">
        <v>998</v>
      </c>
      <c r="L36" s="172"/>
      <c r="M36" s="172">
        <v>57</v>
      </c>
      <c r="N36" s="172"/>
      <c r="O36" s="172">
        <v>0</v>
      </c>
      <c r="P36" s="172"/>
    </row>
    <row r="37" spans="2:16" ht="17.25" customHeight="1">
      <c r="B37" s="127"/>
      <c r="C37" s="51" t="s">
        <v>33</v>
      </c>
      <c r="D37" s="189">
        <f>SUM(G37:P37)</f>
        <v>0</v>
      </c>
      <c r="E37" s="172"/>
      <c r="F37" s="172"/>
      <c r="G37" s="190">
        <v>0</v>
      </c>
      <c r="H37" s="190"/>
      <c r="I37" s="190">
        <v>0</v>
      </c>
      <c r="J37" s="190"/>
      <c r="K37" s="172">
        <v>0</v>
      </c>
      <c r="L37" s="172"/>
      <c r="M37" s="172">
        <v>0</v>
      </c>
      <c r="N37" s="172"/>
      <c r="O37" s="172">
        <v>0</v>
      </c>
      <c r="P37" s="172"/>
    </row>
    <row r="38" spans="2:16" ht="17.25" customHeight="1">
      <c r="B38" s="128"/>
      <c r="C38" s="52" t="s">
        <v>34</v>
      </c>
      <c r="D38" s="189">
        <v>2284</v>
      </c>
      <c r="E38" s="172"/>
      <c r="F38" s="172"/>
      <c r="G38" s="190">
        <f>SUM(G35:G37)</f>
        <v>1227</v>
      </c>
      <c r="H38" s="190"/>
      <c r="I38" s="190">
        <f>SUM(I35:I37)</f>
        <v>0</v>
      </c>
      <c r="J38" s="190"/>
      <c r="K38" s="172">
        <f>SUM(K35:K37)</f>
        <v>1000</v>
      </c>
      <c r="L38" s="172"/>
      <c r="M38" s="172">
        <f>SUM(M35:M37)</f>
        <v>57</v>
      </c>
      <c r="N38" s="172"/>
      <c r="O38" s="172">
        <f>SUM(O35:O37)</f>
        <v>0</v>
      </c>
      <c r="P38" s="172"/>
    </row>
    <row r="39" spans="2:16" ht="17.25" customHeight="1">
      <c r="B39" s="126" t="s">
        <v>22</v>
      </c>
      <c r="C39" s="53" t="s">
        <v>307</v>
      </c>
      <c r="D39" s="189">
        <v>23</v>
      </c>
      <c r="E39" s="172"/>
      <c r="F39" s="172"/>
      <c r="G39" s="190">
        <v>18</v>
      </c>
      <c r="H39" s="190"/>
      <c r="I39" s="190">
        <v>0</v>
      </c>
      <c r="J39" s="190"/>
      <c r="K39" s="172">
        <v>3</v>
      </c>
      <c r="L39" s="172"/>
      <c r="M39" s="172">
        <v>2</v>
      </c>
      <c r="N39" s="172"/>
      <c r="O39" s="172">
        <v>0</v>
      </c>
      <c r="P39" s="172"/>
    </row>
    <row r="40" spans="2:16" ht="17.25" customHeight="1">
      <c r="B40" s="127"/>
      <c r="C40" s="51" t="s">
        <v>308</v>
      </c>
      <c r="D40" s="189">
        <v>1819</v>
      </c>
      <c r="E40" s="172"/>
      <c r="F40" s="172"/>
      <c r="G40" s="190">
        <v>547</v>
      </c>
      <c r="H40" s="190"/>
      <c r="I40" s="190">
        <v>0</v>
      </c>
      <c r="J40" s="190"/>
      <c r="K40" s="172">
        <v>182</v>
      </c>
      <c r="L40" s="172"/>
      <c r="M40" s="172">
        <v>1090</v>
      </c>
      <c r="N40" s="172"/>
      <c r="O40" s="172">
        <v>0</v>
      </c>
      <c r="P40" s="172"/>
    </row>
    <row r="41" spans="2:16" ht="17.25" customHeight="1">
      <c r="B41" s="127"/>
      <c r="C41" s="51" t="s">
        <v>33</v>
      </c>
      <c r="D41" s="189">
        <f>SUM(G41:P41)</f>
        <v>0</v>
      </c>
      <c r="E41" s="172"/>
      <c r="F41" s="172"/>
      <c r="G41" s="190">
        <v>0</v>
      </c>
      <c r="H41" s="190"/>
      <c r="I41" s="190">
        <v>0</v>
      </c>
      <c r="J41" s="190"/>
      <c r="K41" s="172">
        <v>0</v>
      </c>
      <c r="L41" s="172"/>
      <c r="M41" s="172">
        <v>0</v>
      </c>
      <c r="N41" s="172"/>
      <c r="O41" s="172">
        <v>0</v>
      </c>
      <c r="P41" s="172"/>
    </row>
    <row r="42" spans="2:16" ht="17.25" customHeight="1">
      <c r="B42" s="128"/>
      <c r="C42" s="52" t="s">
        <v>34</v>
      </c>
      <c r="D42" s="189">
        <v>1842</v>
      </c>
      <c r="E42" s="172"/>
      <c r="F42" s="172"/>
      <c r="G42" s="190">
        <v>565</v>
      </c>
      <c r="H42" s="190"/>
      <c r="I42" s="190">
        <f>SUM(I39:I41)</f>
        <v>0</v>
      </c>
      <c r="J42" s="190"/>
      <c r="K42" s="172">
        <f>SUM(K39:K41)</f>
        <v>185</v>
      </c>
      <c r="L42" s="172"/>
      <c r="M42" s="172">
        <f>SUM(M39:M41)</f>
        <v>1092</v>
      </c>
      <c r="N42" s="172"/>
      <c r="O42" s="172">
        <f>SUM(O39:O41)</f>
        <v>0</v>
      </c>
      <c r="P42" s="172"/>
    </row>
    <row r="43" spans="2:16" ht="17.25" customHeight="1">
      <c r="B43" s="126" t="s">
        <v>23</v>
      </c>
      <c r="C43" s="53" t="s">
        <v>307</v>
      </c>
      <c r="D43" s="189">
        <v>13</v>
      </c>
      <c r="E43" s="172"/>
      <c r="F43" s="172"/>
      <c r="G43" s="190">
        <v>10</v>
      </c>
      <c r="H43" s="190"/>
      <c r="I43" s="190">
        <v>0</v>
      </c>
      <c r="J43" s="190"/>
      <c r="K43" s="172">
        <v>3</v>
      </c>
      <c r="L43" s="172"/>
      <c r="M43" s="190" t="s">
        <v>309</v>
      </c>
      <c r="N43" s="190"/>
      <c r="O43" s="172">
        <v>0</v>
      </c>
      <c r="P43" s="172"/>
    </row>
    <row r="44" spans="2:16" ht="17.25" customHeight="1">
      <c r="B44" s="127"/>
      <c r="C44" s="51" t="s">
        <v>308</v>
      </c>
      <c r="D44" s="189">
        <v>2605</v>
      </c>
      <c r="E44" s="172"/>
      <c r="F44" s="172"/>
      <c r="G44" s="190">
        <v>893</v>
      </c>
      <c r="H44" s="190"/>
      <c r="I44" s="190">
        <v>0</v>
      </c>
      <c r="J44" s="190"/>
      <c r="K44" s="172">
        <v>973</v>
      </c>
      <c r="L44" s="172"/>
      <c r="M44" s="172">
        <v>739</v>
      </c>
      <c r="N44" s="172"/>
      <c r="O44" s="172">
        <v>0</v>
      </c>
      <c r="P44" s="172"/>
    </row>
    <row r="45" spans="2:16" ht="17.25" customHeight="1">
      <c r="B45" s="127"/>
      <c r="C45" s="51" t="s">
        <v>33</v>
      </c>
      <c r="D45" s="189">
        <f>SUM(G45:P45)</f>
        <v>0</v>
      </c>
      <c r="E45" s="172"/>
      <c r="F45" s="172"/>
      <c r="G45" s="190">
        <v>0</v>
      </c>
      <c r="H45" s="190"/>
      <c r="I45" s="190">
        <v>0</v>
      </c>
      <c r="J45" s="190"/>
      <c r="K45" s="172">
        <v>0</v>
      </c>
      <c r="L45" s="172"/>
      <c r="M45" s="172">
        <v>0</v>
      </c>
      <c r="N45" s="172"/>
      <c r="O45" s="172">
        <v>0</v>
      </c>
      <c r="P45" s="172"/>
    </row>
    <row r="46" spans="2:16" ht="17.25" customHeight="1">
      <c r="B46" s="128"/>
      <c r="C46" s="52" t="s">
        <v>34</v>
      </c>
      <c r="D46" s="189">
        <v>2618</v>
      </c>
      <c r="E46" s="172"/>
      <c r="F46" s="172"/>
      <c r="G46" s="190">
        <f>SUM(G43:G45)</f>
        <v>903</v>
      </c>
      <c r="H46" s="190"/>
      <c r="I46" s="190">
        <f>SUM(I43:I45)</f>
        <v>0</v>
      </c>
      <c r="J46" s="190"/>
      <c r="K46" s="172">
        <f>SUM(K43:K45)</f>
        <v>976</v>
      </c>
      <c r="L46" s="172"/>
      <c r="M46" s="172">
        <f>SUM(M43:M45)</f>
        <v>739</v>
      </c>
      <c r="N46" s="172"/>
      <c r="O46" s="172">
        <f>SUM(O43:O45)</f>
        <v>0</v>
      </c>
      <c r="P46" s="172"/>
    </row>
    <row r="47" spans="2:16" ht="17.25" customHeight="1">
      <c r="B47" s="126" t="s">
        <v>24</v>
      </c>
      <c r="C47" s="53" t="s">
        <v>307</v>
      </c>
      <c r="D47" s="189">
        <v>45</v>
      </c>
      <c r="E47" s="172"/>
      <c r="F47" s="172"/>
      <c r="G47" s="190">
        <v>14</v>
      </c>
      <c r="H47" s="190"/>
      <c r="I47" s="190">
        <v>27</v>
      </c>
      <c r="J47" s="190"/>
      <c r="K47" s="172">
        <v>4</v>
      </c>
      <c r="L47" s="172"/>
      <c r="M47" s="172">
        <v>0</v>
      </c>
      <c r="N47" s="172"/>
      <c r="O47" s="172">
        <v>0</v>
      </c>
      <c r="P47" s="172"/>
    </row>
    <row r="48" spans="2:16" ht="17.25" customHeight="1">
      <c r="B48" s="127"/>
      <c r="C48" s="51" t="s">
        <v>308</v>
      </c>
      <c r="D48" s="189">
        <v>3065</v>
      </c>
      <c r="E48" s="172"/>
      <c r="F48" s="172"/>
      <c r="G48" s="190">
        <v>722</v>
      </c>
      <c r="H48" s="190"/>
      <c r="I48" s="190">
        <v>1261</v>
      </c>
      <c r="J48" s="190"/>
      <c r="K48" s="172">
        <v>725</v>
      </c>
      <c r="L48" s="172"/>
      <c r="M48" s="172">
        <v>357</v>
      </c>
      <c r="N48" s="172"/>
      <c r="O48" s="172">
        <v>0</v>
      </c>
      <c r="P48" s="172"/>
    </row>
    <row r="49" spans="2:16" ht="17.25" customHeight="1">
      <c r="B49" s="127"/>
      <c r="C49" s="51" t="s">
        <v>33</v>
      </c>
      <c r="D49" s="189">
        <v>12</v>
      </c>
      <c r="E49" s="172"/>
      <c r="F49" s="172"/>
      <c r="G49" s="190">
        <v>12</v>
      </c>
      <c r="H49" s="190"/>
      <c r="I49" s="190">
        <v>0</v>
      </c>
      <c r="J49" s="190"/>
      <c r="K49" s="172">
        <v>0</v>
      </c>
      <c r="L49" s="172"/>
      <c r="M49" s="172">
        <v>0</v>
      </c>
      <c r="N49" s="172"/>
      <c r="O49" s="172">
        <v>0</v>
      </c>
      <c r="P49" s="172"/>
    </row>
    <row r="50" spans="2:16" ht="17.25" customHeight="1">
      <c r="B50" s="128"/>
      <c r="C50" s="52" t="s">
        <v>34</v>
      </c>
      <c r="D50" s="189">
        <f>SUM(D47:D49)</f>
        <v>3122</v>
      </c>
      <c r="E50" s="172"/>
      <c r="F50" s="172"/>
      <c r="G50" s="190">
        <v>748</v>
      </c>
      <c r="H50" s="190"/>
      <c r="I50" s="190">
        <v>1288</v>
      </c>
      <c r="J50" s="190"/>
      <c r="K50" s="172">
        <f>SUM(K47:K49)</f>
        <v>729</v>
      </c>
      <c r="L50" s="172"/>
      <c r="M50" s="172">
        <v>357</v>
      </c>
      <c r="N50" s="172"/>
      <c r="O50" s="172">
        <f>SUM(O47:O49)</f>
        <v>0</v>
      </c>
      <c r="P50" s="172"/>
    </row>
    <row r="51" spans="2:16" ht="17.25" customHeight="1">
      <c r="B51" s="126" t="s">
        <v>55</v>
      </c>
      <c r="C51" s="53" t="s">
        <v>307</v>
      </c>
      <c r="D51" s="189">
        <v>236</v>
      </c>
      <c r="E51" s="172"/>
      <c r="F51" s="172"/>
      <c r="G51" s="190">
        <v>127</v>
      </c>
      <c r="H51" s="190"/>
      <c r="I51" s="190">
        <v>27</v>
      </c>
      <c r="J51" s="190"/>
      <c r="K51" s="172">
        <v>42</v>
      </c>
      <c r="L51" s="172"/>
      <c r="M51" s="172">
        <v>14</v>
      </c>
      <c r="N51" s="172"/>
      <c r="O51" s="172">
        <v>26</v>
      </c>
      <c r="P51" s="172"/>
    </row>
    <row r="52" spans="2:16" ht="17.25" customHeight="1">
      <c r="B52" s="127"/>
      <c r="C52" s="51" t="s">
        <v>308</v>
      </c>
      <c r="D52" s="189">
        <v>30907</v>
      </c>
      <c r="E52" s="172"/>
      <c r="F52" s="172"/>
      <c r="G52" s="190">
        <v>6433</v>
      </c>
      <c r="H52" s="190"/>
      <c r="I52" s="190">
        <v>1261</v>
      </c>
      <c r="J52" s="190"/>
      <c r="K52" s="172">
        <v>12712</v>
      </c>
      <c r="L52" s="172"/>
      <c r="M52" s="172">
        <v>4099</v>
      </c>
      <c r="N52" s="172"/>
      <c r="O52" s="172">
        <v>6402</v>
      </c>
      <c r="P52" s="172"/>
    </row>
    <row r="53" spans="2:16" ht="17.25" customHeight="1">
      <c r="B53" s="127"/>
      <c r="C53" s="51" t="s">
        <v>33</v>
      </c>
      <c r="D53" s="189">
        <v>28</v>
      </c>
      <c r="E53" s="172"/>
      <c r="F53" s="172"/>
      <c r="G53" s="190">
        <v>28</v>
      </c>
      <c r="H53" s="190"/>
      <c r="I53" s="190">
        <v>0</v>
      </c>
      <c r="J53" s="190"/>
      <c r="K53" s="172">
        <v>0</v>
      </c>
      <c r="L53" s="172"/>
      <c r="M53" s="172">
        <v>0</v>
      </c>
      <c r="N53" s="172"/>
      <c r="O53" s="172">
        <v>0</v>
      </c>
      <c r="P53" s="172"/>
    </row>
    <row r="54" spans="2:16" ht="17.25" customHeight="1">
      <c r="B54" s="128"/>
      <c r="C54" s="52" t="s">
        <v>34</v>
      </c>
      <c r="D54" s="189">
        <f>SUM(D51:D53)</f>
        <v>31171</v>
      </c>
      <c r="E54" s="172"/>
      <c r="F54" s="172"/>
      <c r="G54" s="190">
        <v>6588</v>
      </c>
      <c r="H54" s="190"/>
      <c r="I54" s="190">
        <v>1288</v>
      </c>
      <c r="J54" s="190"/>
      <c r="K54" s="172">
        <v>12754</v>
      </c>
      <c r="L54" s="172"/>
      <c r="M54" s="172">
        <v>4113</v>
      </c>
      <c r="N54" s="172"/>
      <c r="O54" s="172">
        <v>6428</v>
      </c>
      <c r="P54" s="172"/>
    </row>
    <row r="55" spans="2:16" ht="17.25" customHeight="1">
      <c r="B55" s="202" t="s">
        <v>56</v>
      </c>
      <c r="C55" s="203"/>
      <c r="D55" s="189">
        <v>2598</v>
      </c>
      <c r="E55" s="172"/>
      <c r="F55" s="172"/>
      <c r="G55" s="190">
        <v>549</v>
      </c>
      <c r="H55" s="190"/>
      <c r="I55" s="190">
        <f>I54/12</f>
        <v>107.33333333333333</v>
      </c>
      <c r="J55" s="190"/>
      <c r="K55" s="172">
        <v>1063</v>
      </c>
      <c r="L55" s="172"/>
      <c r="M55" s="172">
        <f>M54/12</f>
        <v>342.75</v>
      </c>
      <c r="N55" s="172"/>
      <c r="O55" s="172">
        <v>536</v>
      </c>
      <c r="P55" s="172"/>
    </row>
    <row r="56" spans="2:16" ht="17.25" customHeight="1">
      <c r="B56" s="204" t="s">
        <v>57</v>
      </c>
      <c r="C56" s="205"/>
      <c r="D56" s="189">
        <v>599</v>
      </c>
      <c r="E56" s="172"/>
      <c r="F56" s="172"/>
      <c r="G56" s="190">
        <v>145</v>
      </c>
      <c r="H56" s="190"/>
      <c r="I56" s="190">
        <v>2</v>
      </c>
      <c r="J56" s="190"/>
      <c r="K56" s="172">
        <v>294</v>
      </c>
      <c r="L56" s="172"/>
      <c r="M56" s="172">
        <v>66</v>
      </c>
      <c r="N56" s="172"/>
      <c r="O56" s="172">
        <v>92</v>
      </c>
      <c r="P56" s="172"/>
    </row>
    <row r="57" spans="2:16" ht="17.25" customHeight="1">
      <c r="B57" s="204" t="s">
        <v>58</v>
      </c>
      <c r="C57" s="205"/>
      <c r="D57" s="189">
        <v>52</v>
      </c>
      <c r="E57" s="172"/>
      <c r="F57" s="172"/>
      <c r="G57" s="190">
        <v>45</v>
      </c>
      <c r="H57" s="190"/>
      <c r="I57" s="190">
        <f>I54/I56</f>
        <v>644</v>
      </c>
      <c r="J57" s="190"/>
      <c r="K57" s="172">
        <v>43</v>
      </c>
      <c r="L57" s="172"/>
      <c r="M57" s="172">
        <v>62</v>
      </c>
      <c r="N57" s="172"/>
      <c r="O57" s="172">
        <v>70</v>
      </c>
      <c r="P57" s="172"/>
    </row>
    <row r="58" spans="2:16" ht="15.75" customHeight="1" thickBot="1">
      <c r="B58" s="125" t="s">
        <v>59</v>
      </c>
      <c r="C58" s="122"/>
      <c r="D58" s="123">
        <f>D54/D54</f>
        <v>1</v>
      </c>
      <c r="E58" s="130"/>
      <c r="F58" s="130"/>
      <c r="G58" s="130">
        <v>0.211</v>
      </c>
      <c r="H58" s="130"/>
      <c r="I58" s="130">
        <v>0.041</v>
      </c>
      <c r="J58" s="130"/>
      <c r="K58" s="130">
        <v>0.409</v>
      </c>
      <c r="L58" s="131"/>
      <c r="M58" s="130">
        <v>0.132</v>
      </c>
      <c r="N58" s="131"/>
      <c r="O58" s="130">
        <v>0.206</v>
      </c>
      <c r="P58" s="131"/>
    </row>
    <row r="59" spans="2:16" ht="15.75" customHeight="1">
      <c r="B59" s="132" t="s">
        <v>310</v>
      </c>
      <c r="C59" s="132"/>
      <c r="D59" s="132"/>
      <c r="E59" s="132"/>
      <c r="F59" s="132"/>
      <c r="G59" s="132"/>
      <c r="H59" s="132"/>
      <c r="I59" s="132"/>
      <c r="J59" s="132"/>
      <c r="K59" s="132"/>
      <c r="L59" s="132"/>
      <c r="M59" s="132"/>
      <c r="N59" s="132"/>
      <c r="O59" s="132"/>
      <c r="P59" s="132"/>
    </row>
    <row r="60" spans="2:16" ht="17.25">
      <c r="B60" s="129" t="s">
        <v>311</v>
      </c>
      <c r="C60" s="129"/>
      <c r="D60" s="129"/>
      <c r="E60" s="129"/>
      <c r="F60" s="129"/>
      <c r="G60" s="129"/>
      <c r="H60" s="129"/>
      <c r="I60" s="129"/>
      <c r="J60" s="129"/>
      <c r="K60" s="129"/>
      <c r="L60" s="129"/>
      <c r="M60" s="129"/>
      <c r="N60" s="129"/>
      <c r="O60" s="129"/>
      <c r="P60" s="129"/>
    </row>
    <row r="61" ht="17.25">
      <c r="P61" s="54" t="s">
        <v>48</v>
      </c>
    </row>
  </sheetData>
  <mergeCells count="287">
    <mergeCell ref="O21:P21"/>
    <mergeCell ref="M21:N21"/>
    <mergeCell ref="O51:P51"/>
    <mergeCell ref="O52:P52"/>
    <mergeCell ref="O43:P43"/>
    <mergeCell ref="O44:P44"/>
    <mergeCell ref="O45:P45"/>
    <mergeCell ref="O46:P46"/>
    <mergeCell ref="O39:P39"/>
    <mergeCell ref="O40:P40"/>
    <mergeCell ref="O54:P54"/>
    <mergeCell ref="O47:P47"/>
    <mergeCell ref="O48:P48"/>
    <mergeCell ref="O49:P49"/>
    <mergeCell ref="O50:P50"/>
    <mergeCell ref="O53:P53"/>
    <mergeCell ref="O34:P34"/>
    <mergeCell ref="O41:P41"/>
    <mergeCell ref="O42:P42"/>
    <mergeCell ref="O35:P35"/>
    <mergeCell ref="O36:P36"/>
    <mergeCell ref="O37:P37"/>
    <mergeCell ref="O38:P38"/>
    <mergeCell ref="O30:P30"/>
    <mergeCell ref="O31:P31"/>
    <mergeCell ref="O32:P32"/>
    <mergeCell ref="O33:P33"/>
    <mergeCell ref="O26:P26"/>
    <mergeCell ref="O27:P27"/>
    <mergeCell ref="O28:P28"/>
    <mergeCell ref="O29:P29"/>
    <mergeCell ref="O22:P22"/>
    <mergeCell ref="O23:P23"/>
    <mergeCell ref="O24:P24"/>
    <mergeCell ref="O25:P25"/>
    <mergeCell ref="M50:N50"/>
    <mergeCell ref="M51:N51"/>
    <mergeCell ref="M52:N52"/>
    <mergeCell ref="M53:N53"/>
    <mergeCell ref="M46:N46"/>
    <mergeCell ref="M47:N47"/>
    <mergeCell ref="M48:N48"/>
    <mergeCell ref="M49:N49"/>
    <mergeCell ref="M42:N42"/>
    <mergeCell ref="M43:N43"/>
    <mergeCell ref="M44:N44"/>
    <mergeCell ref="M45:N45"/>
    <mergeCell ref="M38:N38"/>
    <mergeCell ref="M39:N39"/>
    <mergeCell ref="M40:N40"/>
    <mergeCell ref="M41:N41"/>
    <mergeCell ref="M34:N34"/>
    <mergeCell ref="M35:N35"/>
    <mergeCell ref="M36:N36"/>
    <mergeCell ref="M37:N37"/>
    <mergeCell ref="M30:N30"/>
    <mergeCell ref="M31:N31"/>
    <mergeCell ref="M32:N32"/>
    <mergeCell ref="M33:N33"/>
    <mergeCell ref="M26:N26"/>
    <mergeCell ref="M27:N27"/>
    <mergeCell ref="M28:N28"/>
    <mergeCell ref="M29:N29"/>
    <mergeCell ref="M22:N22"/>
    <mergeCell ref="M23:N23"/>
    <mergeCell ref="M24:N24"/>
    <mergeCell ref="M25:N25"/>
    <mergeCell ref="K50:L50"/>
    <mergeCell ref="K51:L51"/>
    <mergeCell ref="K52:L52"/>
    <mergeCell ref="K53:L53"/>
    <mergeCell ref="K46:L46"/>
    <mergeCell ref="K47:L47"/>
    <mergeCell ref="K48:L48"/>
    <mergeCell ref="K49:L49"/>
    <mergeCell ref="K42:L42"/>
    <mergeCell ref="K43:L43"/>
    <mergeCell ref="K44:L44"/>
    <mergeCell ref="K45:L45"/>
    <mergeCell ref="K38:L38"/>
    <mergeCell ref="K39:L39"/>
    <mergeCell ref="K40:L40"/>
    <mergeCell ref="K41:L41"/>
    <mergeCell ref="K34:L34"/>
    <mergeCell ref="K35:L35"/>
    <mergeCell ref="K36:L36"/>
    <mergeCell ref="K37:L37"/>
    <mergeCell ref="K30:L30"/>
    <mergeCell ref="K31:L31"/>
    <mergeCell ref="K32:L32"/>
    <mergeCell ref="K33:L33"/>
    <mergeCell ref="K26:L26"/>
    <mergeCell ref="K27:L27"/>
    <mergeCell ref="K28:L28"/>
    <mergeCell ref="K29:L29"/>
    <mergeCell ref="K22:L22"/>
    <mergeCell ref="K23:L23"/>
    <mergeCell ref="K24:L24"/>
    <mergeCell ref="K25:L25"/>
    <mergeCell ref="K54:L54"/>
    <mergeCell ref="K55:L55"/>
    <mergeCell ref="K56:L56"/>
    <mergeCell ref="M54:N54"/>
    <mergeCell ref="M55:N55"/>
    <mergeCell ref="O57:P57"/>
    <mergeCell ref="B55:C55"/>
    <mergeCell ref="B56:C56"/>
    <mergeCell ref="B57:C57"/>
    <mergeCell ref="O55:P55"/>
    <mergeCell ref="O56:P56"/>
    <mergeCell ref="K57:L57"/>
    <mergeCell ref="G56:H56"/>
    <mergeCell ref="M57:N57"/>
    <mergeCell ref="M56:N56"/>
    <mergeCell ref="I54:J54"/>
    <mergeCell ref="I55:J55"/>
    <mergeCell ref="I56:J56"/>
    <mergeCell ref="I57:J57"/>
    <mergeCell ref="I50:J50"/>
    <mergeCell ref="I51:J51"/>
    <mergeCell ref="I52:J52"/>
    <mergeCell ref="I53:J53"/>
    <mergeCell ref="I46:J46"/>
    <mergeCell ref="I47:J47"/>
    <mergeCell ref="I48:J48"/>
    <mergeCell ref="I49:J49"/>
    <mergeCell ref="I42:J42"/>
    <mergeCell ref="I43:J43"/>
    <mergeCell ref="I44:J44"/>
    <mergeCell ref="I45:J45"/>
    <mergeCell ref="I38:J38"/>
    <mergeCell ref="I39:J39"/>
    <mergeCell ref="I40:J40"/>
    <mergeCell ref="I41:J41"/>
    <mergeCell ref="I28:J28"/>
    <mergeCell ref="I30:J30"/>
    <mergeCell ref="I22:J22"/>
    <mergeCell ref="I23:J23"/>
    <mergeCell ref="I24:J24"/>
    <mergeCell ref="I25:J25"/>
    <mergeCell ref="I29:J29"/>
    <mergeCell ref="I26:J26"/>
    <mergeCell ref="I27:J27"/>
    <mergeCell ref="I31:J31"/>
    <mergeCell ref="G52:H52"/>
    <mergeCell ref="G53:H53"/>
    <mergeCell ref="G54:H54"/>
    <mergeCell ref="I32:J32"/>
    <mergeCell ref="I33:J33"/>
    <mergeCell ref="I34:J34"/>
    <mergeCell ref="I35:J35"/>
    <mergeCell ref="I36:J36"/>
    <mergeCell ref="I37:J37"/>
    <mergeCell ref="G48:H48"/>
    <mergeCell ref="G49:H49"/>
    <mergeCell ref="G50:H50"/>
    <mergeCell ref="G51:H51"/>
    <mergeCell ref="D50:F50"/>
    <mergeCell ref="D51:F51"/>
    <mergeCell ref="D52:F52"/>
    <mergeCell ref="D53:F53"/>
    <mergeCell ref="G46:H46"/>
    <mergeCell ref="G47:H47"/>
    <mergeCell ref="D44:F44"/>
    <mergeCell ref="D42:F42"/>
    <mergeCell ref="G42:H42"/>
    <mergeCell ref="G43:H43"/>
    <mergeCell ref="G44:H44"/>
    <mergeCell ref="G45:H45"/>
    <mergeCell ref="D45:F45"/>
    <mergeCell ref="D48:F48"/>
    <mergeCell ref="D49:F49"/>
    <mergeCell ref="D46:F46"/>
    <mergeCell ref="D47:F47"/>
    <mergeCell ref="D25:F25"/>
    <mergeCell ref="D26:F26"/>
    <mergeCell ref="D27:F27"/>
    <mergeCell ref="D12:E12"/>
    <mergeCell ref="D13:E13"/>
    <mergeCell ref="D15:E15"/>
    <mergeCell ref="D17:E17"/>
    <mergeCell ref="D33:F33"/>
    <mergeCell ref="D30:F30"/>
    <mergeCell ref="D31:F31"/>
    <mergeCell ref="B27:B30"/>
    <mergeCell ref="B31:B34"/>
    <mergeCell ref="D11:E11"/>
    <mergeCell ref="B2:O2"/>
    <mergeCell ref="N4:O4"/>
    <mergeCell ref="D8:E8"/>
    <mergeCell ref="D10:E10"/>
    <mergeCell ref="N5:O7"/>
    <mergeCell ref="N8:O8"/>
    <mergeCell ref="N10:O10"/>
    <mergeCell ref="A11:B11"/>
    <mergeCell ref="A4:E4"/>
    <mergeCell ref="G28:H28"/>
    <mergeCell ref="G29:H29"/>
    <mergeCell ref="G25:H25"/>
    <mergeCell ref="G26:H26"/>
    <mergeCell ref="G27:H27"/>
    <mergeCell ref="D41:F41"/>
    <mergeCell ref="G36:H36"/>
    <mergeCell ref="G37:H37"/>
    <mergeCell ref="G38:H38"/>
    <mergeCell ref="G39:H39"/>
    <mergeCell ref="G40:H40"/>
    <mergeCell ref="G41:H41"/>
    <mergeCell ref="D39:F39"/>
    <mergeCell ref="D40:F40"/>
    <mergeCell ref="A1:O1"/>
    <mergeCell ref="C7:E7"/>
    <mergeCell ref="A8:B8"/>
    <mergeCell ref="A10:B10"/>
    <mergeCell ref="K4:M4"/>
    <mergeCell ref="K6:K7"/>
    <mergeCell ref="L6:L7"/>
    <mergeCell ref="M6:M7"/>
    <mergeCell ref="A12:B12"/>
    <mergeCell ref="A13:B13"/>
    <mergeCell ref="A15:B15"/>
    <mergeCell ref="D38:F38"/>
    <mergeCell ref="D34:F34"/>
    <mergeCell ref="D35:F35"/>
    <mergeCell ref="A16:B16"/>
    <mergeCell ref="D16:E16"/>
    <mergeCell ref="D28:F28"/>
    <mergeCell ref="D29:F29"/>
    <mergeCell ref="D43:F43"/>
    <mergeCell ref="G30:H30"/>
    <mergeCell ref="G31:H31"/>
    <mergeCell ref="G32:H32"/>
    <mergeCell ref="G33:H33"/>
    <mergeCell ref="G34:H34"/>
    <mergeCell ref="G35:H35"/>
    <mergeCell ref="D36:F36"/>
    <mergeCell ref="D37:F37"/>
    <mergeCell ref="D32:F32"/>
    <mergeCell ref="N11:O11"/>
    <mergeCell ref="N12:O12"/>
    <mergeCell ref="N13:O13"/>
    <mergeCell ref="N15:O15"/>
    <mergeCell ref="Q6:Q7"/>
    <mergeCell ref="N17:O17"/>
    <mergeCell ref="J5:M5"/>
    <mergeCell ref="C6:E6"/>
    <mergeCell ref="C5:I5"/>
    <mergeCell ref="F6:F7"/>
    <mergeCell ref="I6:I7"/>
    <mergeCell ref="H6:H7"/>
    <mergeCell ref="G6:G7"/>
    <mergeCell ref="J6:J7"/>
    <mergeCell ref="N16:O16"/>
    <mergeCell ref="A17:B17"/>
    <mergeCell ref="A18:B18"/>
    <mergeCell ref="D18:E18"/>
    <mergeCell ref="N18:O18"/>
    <mergeCell ref="B19:K19"/>
    <mergeCell ref="L19:O19"/>
    <mergeCell ref="A21:J21"/>
    <mergeCell ref="B23:B26"/>
    <mergeCell ref="G22:H22"/>
    <mergeCell ref="G23:H23"/>
    <mergeCell ref="G24:H24"/>
    <mergeCell ref="D22:F22"/>
    <mergeCell ref="D23:F23"/>
    <mergeCell ref="D24:F24"/>
    <mergeCell ref="B35:B38"/>
    <mergeCell ref="B39:B42"/>
    <mergeCell ref="B43:B46"/>
    <mergeCell ref="B47:B50"/>
    <mergeCell ref="B51:B54"/>
    <mergeCell ref="B58:C58"/>
    <mergeCell ref="D58:F58"/>
    <mergeCell ref="G58:H58"/>
    <mergeCell ref="D54:F54"/>
    <mergeCell ref="D55:F55"/>
    <mergeCell ref="D56:F56"/>
    <mergeCell ref="D57:F57"/>
    <mergeCell ref="G55:H55"/>
    <mergeCell ref="G57:H57"/>
    <mergeCell ref="B59:P59"/>
    <mergeCell ref="B60:P60"/>
    <mergeCell ref="I58:J58"/>
    <mergeCell ref="K58:L58"/>
    <mergeCell ref="M58:N58"/>
    <mergeCell ref="O58:P5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L162"/>
  <sheetViews>
    <sheetView showGridLines="0" view="pageBreakPreview" zoomScale="60" workbookViewId="0" topLeftCell="A31">
      <selection activeCell="F15" sqref="F15"/>
    </sheetView>
  </sheetViews>
  <sheetFormatPr defaultColWidth="8.83203125" defaultRowHeight="18"/>
  <cols>
    <col min="1" max="1" width="9" style="0" customWidth="1"/>
    <col min="2" max="2" width="9.5" style="100" customWidth="1"/>
    <col min="3" max="3" width="10.5" style="0" customWidth="1"/>
    <col min="4" max="4" width="6.41015625" style="0" customWidth="1"/>
    <col min="5" max="5" width="8.91015625" style="0" bestFit="1" customWidth="1"/>
    <col min="6" max="6" width="7.08203125" style="0" customWidth="1"/>
    <col min="7" max="7" width="9" style="0" customWidth="1"/>
    <col min="8" max="8" width="9.5" style="0" customWidth="1"/>
    <col min="9" max="9" width="10.5" style="0" customWidth="1"/>
    <col min="10" max="10" width="6.58203125" style="0" bestFit="1" customWidth="1"/>
    <col min="11" max="11" width="7.83203125" style="0" bestFit="1" customWidth="1"/>
    <col min="12" max="12" width="7.08203125" style="0" customWidth="1"/>
  </cols>
  <sheetData>
    <row r="1" spans="1:12" ht="19.5" customHeight="1" thickBot="1">
      <c r="A1" s="171" t="s">
        <v>62</v>
      </c>
      <c r="B1" s="171"/>
      <c r="C1" s="171"/>
      <c r="D1" s="171"/>
      <c r="E1" s="171"/>
      <c r="F1" s="171"/>
      <c r="G1" s="4"/>
      <c r="H1" s="4"/>
      <c r="I1" s="4"/>
      <c r="J1" s="3"/>
      <c r="K1" s="224" t="s">
        <v>312</v>
      </c>
      <c r="L1" s="224"/>
    </row>
    <row r="2" spans="1:12" ht="15" customHeight="1">
      <c r="A2" s="213" t="s">
        <v>63</v>
      </c>
      <c r="B2" s="211" t="s">
        <v>64</v>
      </c>
      <c r="C2" s="215" t="s">
        <v>65</v>
      </c>
      <c r="D2" s="217" t="s">
        <v>230</v>
      </c>
      <c r="E2" s="218"/>
      <c r="F2" s="219"/>
      <c r="G2" s="209" t="s">
        <v>63</v>
      </c>
      <c r="H2" s="220" t="s">
        <v>64</v>
      </c>
      <c r="I2" s="222" t="s">
        <v>65</v>
      </c>
      <c r="J2" s="217" t="s">
        <v>230</v>
      </c>
      <c r="K2" s="218"/>
      <c r="L2" s="218"/>
    </row>
    <row r="3" spans="1:12" ht="15" customHeight="1">
      <c r="A3" s="214"/>
      <c r="B3" s="212"/>
      <c r="C3" s="216"/>
      <c r="D3" s="56" t="s">
        <v>31</v>
      </c>
      <c r="E3" s="56" t="s">
        <v>66</v>
      </c>
      <c r="F3" s="57" t="s">
        <v>33</v>
      </c>
      <c r="G3" s="210"/>
      <c r="H3" s="221"/>
      <c r="I3" s="223"/>
      <c r="J3" s="56" t="s">
        <v>31</v>
      </c>
      <c r="K3" s="56" t="s">
        <v>66</v>
      </c>
      <c r="L3" s="56" t="s">
        <v>33</v>
      </c>
    </row>
    <row r="4" spans="1:12" ht="14.25" customHeight="1">
      <c r="A4" s="58" t="s">
        <v>1</v>
      </c>
      <c r="B4" s="59">
        <f>B5+B32+B55+B70+H20+H32+H57</f>
        <v>143</v>
      </c>
      <c r="C4" s="60">
        <f>C5+C32+C55+C70++I32+I20+I57</f>
        <v>633280</v>
      </c>
      <c r="D4" s="61">
        <f>D5+D32+D55+D70+J20+J32+J57</f>
        <v>127</v>
      </c>
      <c r="E4" s="61">
        <f>E5+E32+E55+E70++K20+K32+K57</f>
        <v>6433</v>
      </c>
      <c r="F4" s="62">
        <f>F5+F32+F55+F70+L20+L32+L57</f>
        <v>28</v>
      </c>
      <c r="G4" s="63" t="s">
        <v>313</v>
      </c>
      <c r="H4" s="64" t="s">
        <v>314</v>
      </c>
      <c r="I4" s="65">
        <v>4967</v>
      </c>
      <c r="J4" s="66">
        <v>0</v>
      </c>
      <c r="K4" s="66">
        <v>101</v>
      </c>
      <c r="L4" s="67">
        <v>0</v>
      </c>
    </row>
    <row r="5" spans="1:12" ht="14.25" customHeight="1">
      <c r="A5" s="68" t="s">
        <v>67</v>
      </c>
      <c r="B5" s="69">
        <v>26</v>
      </c>
      <c r="C5" s="70">
        <f>SUM(C6:C31)</f>
        <v>117304</v>
      </c>
      <c r="D5" s="70">
        <f>SUM(D6:D31)</f>
        <v>27</v>
      </c>
      <c r="E5" s="70">
        <f>SUM(E6:E31)</f>
        <v>996</v>
      </c>
      <c r="F5" s="71">
        <f>SUM(F6:F31)</f>
        <v>0</v>
      </c>
      <c r="G5" s="63" t="s">
        <v>70</v>
      </c>
      <c r="H5" s="64" t="s">
        <v>231</v>
      </c>
      <c r="I5" s="65">
        <v>5908</v>
      </c>
      <c r="J5" s="66">
        <v>0</v>
      </c>
      <c r="K5" s="66">
        <v>56</v>
      </c>
      <c r="L5" s="67">
        <v>0</v>
      </c>
    </row>
    <row r="6" spans="1:12" ht="14.25" customHeight="1">
      <c r="A6" s="72" t="s">
        <v>68</v>
      </c>
      <c r="B6" s="64" t="s">
        <v>69</v>
      </c>
      <c r="C6" s="66">
        <v>2735</v>
      </c>
      <c r="D6" s="66">
        <v>0</v>
      </c>
      <c r="E6" s="66">
        <v>20</v>
      </c>
      <c r="F6" s="73">
        <v>0</v>
      </c>
      <c r="G6" s="63" t="s">
        <v>73</v>
      </c>
      <c r="H6" s="64" t="s">
        <v>232</v>
      </c>
      <c r="I6" s="65">
        <v>3594</v>
      </c>
      <c r="J6" s="66">
        <v>0</v>
      </c>
      <c r="K6" s="66">
        <v>29</v>
      </c>
      <c r="L6" s="67">
        <v>0</v>
      </c>
    </row>
    <row r="7" spans="1:12" ht="14.25" customHeight="1">
      <c r="A7" s="72" t="s">
        <v>71</v>
      </c>
      <c r="B7" s="64" t="s">
        <v>72</v>
      </c>
      <c r="C7" s="66">
        <v>4603</v>
      </c>
      <c r="D7" s="66">
        <v>0</v>
      </c>
      <c r="E7" s="66">
        <v>30</v>
      </c>
      <c r="F7" s="73">
        <v>0</v>
      </c>
      <c r="G7" s="63" t="s">
        <v>74</v>
      </c>
      <c r="H7" s="64" t="s">
        <v>232</v>
      </c>
      <c r="I7" s="65">
        <v>2610</v>
      </c>
      <c r="J7" s="67">
        <v>0</v>
      </c>
      <c r="K7" s="66">
        <v>25</v>
      </c>
      <c r="L7" s="67">
        <v>0</v>
      </c>
    </row>
    <row r="8" spans="1:12" ht="14.25" customHeight="1">
      <c r="A8" s="72" t="s">
        <v>315</v>
      </c>
      <c r="B8" s="64" t="s">
        <v>233</v>
      </c>
      <c r="C8" s="66">
        <v>835</v>
      </c>
      <c r="D8" s="66">
        <v>1</v>
      </c>
      <c r="E8" s="66">
        <v>38</v>
      </c>
      <c r="F8" s="73">
        <v>0</v>
      </c>
      <c r="G8" s="63" t="s">
        <v>76</v>
      </c>
      <c r="H8" s="64" t="s">
        <v>235</v>
      </c>
      <c r="I8" s="65">
        <v>3474</v>
      </c>
      <c r="J8" s="66">
        <v>0</v>
      </c>
      <c r="K8" s="66">
        <v>76</v>
      </c>
      <c r="L8" s="67">
        <v>0</v>
      </c>
    </row>
    <row r="9" spans="1:12" ht="14.25" customHeight="1">
      <c r="A9" s="72" t="s">
        <v>75</v>
      </c>
      <c r="B9" s="64" t="s">
        <v>234</v>
      </c>
      <c r="C9" s="66">
        <v>6165</v>
      </c>
      <c r="D9" s="66">
        <v>3</v>
      </c>
      <c r="E9" s="66">
        <v>48</v>
      </c>
      <c r="F9" s="73">
        <v>0</v>
      </c>
      <c r="G9" s="63" t="s">
        <v>78</v>
      </c>
      <c r="H9" s="64" t="s">
        <v>235</v>
      </c>
      <c r="I9" s="65">
        <v>3153</v>
      </c>
      <c r="J9" s="66">
        <v>1</v>
      </c>
      <c r="K9" s="66">
        <v>28</v>
      </c>
      <c r="L9" s="67">
        <v>0</v>
      </c>
    </row>
    <row r="10" spans="1:12" ht="14.25" customHeight="1">
      <c r="A10" s="72" t="s">
        <v>77</v>
      </c>
      <c r="B10" s="64" t="s">
        <v>234</v>
      </c>
      <c r="C10" s="66">
        <v>4310</v>
      </c>
      <c r="D10" s="66">
        <v>0</v>
      </c>
      <c r="E10" s="66">
        <v>27</v>
      </c>
      <c r="F10" s="73">
        <v>0</v>
      </c>
      <c r="G10" s="63" t="s">
        <v>80</v>
      </c>
      <c r="H10" s="64" t="s">
        <v>237</v>
      </c>
      <c r="I10" s="65">
        <v>2912</v>
      </c>
      <c r="J10" s="66">
        <v>1</v>
      </c>
      <c r="K10" s="66">
        <v>40</v>
      </c>
      <c r="L10" s="67">
        <v>0</v>
      </c>
    </row>
    <row r="11" spans="1:12" ht="14.25" customHeight="1">
      <c r="A11" s="72" t="s">
        <v>79</v>
      </c>
      <c r="B11" s="64" t="s">
        <v>236</v>
      </c>
      <c r="C11" s="66">
        <v>2948</v>
      </c>
      <c r="D11" s="66">
        <v>0</v>
      </c>
      <c r="E11" s="66">
        <v>19</v>
      </c>
      <c r="F11" s="73">
        <v>0</v>
      </c>
      <c r="G11" s="63" t="s">
        <v>82</v>
      </c>
      <c r="H11" s="64" t="s">
        <v>239</v>
      </c>
      <c r="I11" s="65">
        <v>3528</v>
      </c>
      <c r="J11" s="66">
        <v>0</v>
      </c>
      <c r="K11" s="66">
        <v>10</v>
      </c>
      <c r="L11" s="67">
        <v>0</v>
      </c>
    </row>
    <row r="12" spans="1:12" ht="14.25" customHeight="1">
      <c r="A12" s="72" t="s">
        <v>81</v>
      </c>
      <c r="B12" s="64" t="s">
        <v>238</v>
      </c>
      <c r="C12" s="66">
        <v>5028</v>
      </c>
      <c r="D12" s="66">
        <v>0</v>
      </c>
      <c r="E12" s="66">
        <v>29</v>
      </c>
      <c r="F12" s="73">
        <v>0</v>
      </c>
      <c r="G12" s="63" t="s">
        <v>85</v>
      </c>
      <c r="H12" s="64" t="s">
        <v>240</v>
      </c>
      <c r="I12" s="65">
        <v>4599</v>
      </c>
      <c r="J12" s="67">
        <v>0</v>
      </c>
      <c r="K12" s="66">
        <v>53</v>
      </c>
      <c r="L12" s="67">
        <v>0</v>
      </c>
    </row>
    <row r="13" spans="1:12" ht="14.25" customHeight="1">
      <c r="A13" s="72" t="s">
        <v>83</v>
      </c>
      <c r="B13" s="64" t="s">
        <v>84</v>
      </c>
      <c r="C13" s="66">
        <v>6619</v>
      </c>
      <c r="D13" s="66">
        <v>0</v>
      </c>
      <c r="E13" s="66">
        <v>59</v>
      </c>
      <c r="F13" s="73">
        <v>0</v>
      </c>
      <c r="G13" s="63" t="s">
        <v>88</v>
      </c>
      <c r="H13" s="64" t="s">
        <v>241</v>
      </c>
      <c r="I13" s="65">
        <v>4203</v>
      </c>
      <c r="J13" s="66">
        <v>0</v>
      </c>
      <c r="K13" s="66">
        <v>50</v>
      </c>
      <c r="L13" s="67">
        <v>0</v>
      </c>
    </row>
    <row r="14" spans="1:12" ht="14.25" customHeight="1">
      <c r="A14" s="72" t="s">
        <v>86</v>
      </c>
      <c r="B14" s="64" t="s">
        <v>87</v>
      </c>
      <c r="C14" s="66">
        <v>8022</v>
      </c>
      <c r="D14" s="66">
        <v>0</v>
      </c>
      <c r="E14" s="66">
        <v>50</v>
      </c>
      <c r="F14" s="73">
        <v>0</v>
      </c>
      <c r="G14" s="63" t="s">
        <v>91</v>
      </c>
      <c r="H14" s="64" t="s">
        <v>242</v>
      </c>
      <c r="I14" s="65">
        <v>7626</v>
      </c>
      <c r="J14" s="66">
        <v>0</v>
      </c>
      <c r="K14" s="66">
        <v>47</v>
      </c>
      <c r="L14" s="67">
        <v>0</v>
      </c>
    </row>
    <row r="15" spans="1:12" ht="14.25" customHeight="1">
      <c r="A15" s="72" t="s">
        <v>89</v>
      </c>
      <c r="B15" s="64" t="s">
        <v>90</v>
      </c>
      <c r="C15" s="66">
        <v>6447</v>
      </c>
      <c r="D15" s="66">
        <v>2</v>
      </c>
      <c r="E15" s="66">
        <v>48</v>
      </c>
      <c r="F15" s="73">
        <v>0</v>
      </c>
      <c r="G15" s="74" t="s">
        <v>93</v>
      </c>
      <c r="H15" s="64" t="s">
        <v>244</v>
      </c>
      <c r="I15" s="65">
        <v>3575</v>
      </c>
      <c r="J15" s="66">
        <v>10</v>
      </c>
      <c r="K15" s="66">
        <v>116</v>
      </c>
      <c r="L15" s="67">
        <v>0</v>
      </c>
    </row>
    <row r="16" spans="1:12" ht="14.25" customHeight="1">
      <c r="A16" s="72" t="s">
        <v>92</v>
      </c>
      <c r="B16" s="64" t="s">
        <v>243</v>
      </c>
      <c r="C16" s="66">
        <v>6132</v>
      </c>
      <c r="D16" s="66">
        <v>0</v>
      </c>
      <c r="E16" s="66">
        <v>39</v>
      </c>
      <c r="F16" s="73">
        <v>0</v>
      </c>
      <c r="G16" s="74" t="s">
        <v>96</v>
      </c>
      <c r="H16" s="64" t="s">
        <v>316</v>
      </c>
      <c r="I16" s="66">
        <v>5825</v>
      </c>
      <c r="J16" s="66">
        <v>1</v>
      </c>
      <c r="K16" s="66">
        <v>38</v>
      </c>
      <c r="L16" s="67">
        <v>0</v>
      </c>
    </row>
    <row r="17" spans="1:12" ht="14.25" customHeight="1">
      <c r="A17" s="72" t="s">
        <v>94</v>
      </c>
      <c r="B17" s="64" t="s">
        <v>95</v>
      </c>
      <c r="C17" s="66">
        <v>2493</v>
      </c>
      <c r="D17" s="66">
        <v>2</v>
      </c>
      <c r="E17" s="66">
        <v>20</v>
      </c>
      <c r="F17" s="73">
        <v>0</v>
      </c>
      <c r="G17" s="74" t="s">
        <v>98</v>
      </c>
      <c r="H17" s="75" t="s">
        <v>245</v>
      </c>
      <c r="I17" s="66">
        <v>7460</v>
      </c>
      <c r="J17" s="66">
        <v>0</v>
      </c>
      <c r="K17" s="66">
        <v>20</v>
      </c>
      <c r="L17" s="67">
        <v>0</v>
      </c>
    </row>
    <row r="18" spans="1:12" ht="14.25" customHeight="1">
      <c r="A18" s="72" t="s">
        <v>97</v>
      </c>
      <c r="B18" s="64" t="s">
        <v>317</v>
      </c>
      <c r="C18" s="66">
        <v>4938</v>
      </c>
      <c r="D18" s="67">
        <v>0</v>
      </c>
      <c r="E18" s="66">
        <v>26</v>
      </c>
      <c r="F18" s="73">
        <v>0</v>
      </c>
      <c r="G18" s="74" t="s">
        <v>318</v>
      </c>
      <c r="H18" s="75" t="s">
        <v>319</v>
      </c>
      <c r="I18" s="66">
        <v>4047</v>
      </c>
      <c r="J18" s="66">
        <v>3</v>
      </c>
      <c r="K18" s="66">
        <v>68</v>
      </c>
      <c r="L18" s="67"/>
    </row>
    <row r="19" spans="1:12" ht="14.25" customHeight="1">
      <c r="A19" s="72" t="s">
        <v>99</v>
      </c>
      <c r="B19" s="64" t="s">
        <v>320</v>
      </c>
      <c r="C19" s="66">
        <v>6373</v>
      </c>
      <c r="D19" s="66">
        <v>9</v>
      </c>
      <c r="E19" s="66">
        <v>95</v>
      </c>
      <c r="F19" s="73">
        <v>0</v>
      </c>
      <c r="G19" s="74" t="s">
        <v>100</v>
      </c>
      <c r="H19" s="75" t="s">
        <v>321</v>
      </c>
      <c r="I19" s="66">
        <v>3369</v>
      </c>
      <c r="J19" s="66">
        <v>0</v>
      </c>
      <c r="K19" s="66">
        <v>16</v>
      </c>
      <c r="L19" s="67">
        <v>0</v>
      </c>
    </row>
    <row r="20" spans="1:12" ht="14.25" customHeight="1">
      <c r="A20" s="72" t="s">
        <v>101</v>
      </c>
      <c r="B20" s="64" t="s">
        <v>322</v>
      </c>
      <c r="C20" s="66">
        <v>3920</v>
      </c>
      <c r="D20" s="66">
        <v>0</v>
      </c>
      <c r="E20" s="66">
        <v>28</v>
      </c>
      <c r="F20" s="73">
        <v>0</v>
      </c>
      <c r="G20" s="76" t="s">
        <v>102</v>
      </c>
      <c r="H20" s="69">
        <v>11</v>
      </c>
      <c r="I20" s="77">
        <f>SUM(I21:I31)</f>
        <v>55372</v>
      </c>
      <c r="J20" s="70">
        <f>SUM(J21:J31)</f>
        <v>18</v>
      </c>
      <c r="K20" s="70">
        <f>SUM(K21:K31)</f>
        <v>547</v>
      </c>
      <c r="L20" s="70">
        <f>SUM(L21:L31)</f>
        <v>0</v>
      </c>
    </row>
    <row r="21" spans="1:12" ht="14.25" customHeight="1">
      <c r="A21" s="72" t="s">
        <v>103</v>
      </c>
      <c r="B21" s="64" t="s">
        <v>322</v>
      </c>
      <c r="C21" s="66">
        <v>5394</v>
      </c>
      <c r="D21" s="66">
        <v>0</v>
      </c>
      <c r="E21" s="66">
        <v>20</v>
      </c>
      <c r="F21" s="73">
        <v>0</v>
      </c>
      <c r="G21" s="63" t="s">
        <v>104</v>
      </c>
      <c r="H21" s="64" t="s">
        <v>323</v>
      </c>
      <c r="I21" s="65">
        <v>4999</v>
      </c>
      <c r="J21" s="66">
        <v>5</v>
      </c>
      <c r="K21" s="66">
        <v>43</v>
      </c>
      <c r="L21" s="67">
        <v>0</v>
      </c>
    </row>
    <row r="22" spans="1:12" ht="14.25" customHeight="1">
      <c r="A22" s="72" t="s">
        <v>105</v>
      </c>
      <c r="B22" s="64" t="s">
        <v>324</v>
      </c>
      <c r="C22" s="66">
        <v>5171</v>
      </c>
      <c r="D22" s="66">
        <v>1</v>
      </c>
      <c r="E22" s="66">
        <v>43</v>
      </c>
      <c r="F22" s="73">
        <v>0</v>
      </c>
      <c r="G22" s="63" t="s">
        <v>106</v>
      </c>
      <c r="H22" s="64" t="s">
        <v>325</v>
      </c>
      <c r="I22" s="65">
        <v>6134</v>
      </c>
      <c r="J22" s="66">
        <v>0</v>
      </c>
      <c r="K22" s="66">
        <v>45</v>
      </c>
      <c r="L22" s="67">
        <v>0</v>
      </c>
    </row>
    <row r="23" spans="1:12" ht="14.25" customHeight="1">
      <c r="A23" s="72" t="s">
        <v>107</v>
      </c>
      <c r="B23" s="64" t="s">
        <v>326</v>
      </c>
      <c r="C23" s="66">
        <v>4008</v>
      </c>
      <c r="D23" s="66">
        <v>1</v>
      </c>
      <c r="E23" s="66">
        <v>38</v>
      </c>
      <c r="F23" s="73">
        <v>0</v>
      </c>
      <c r="G23" s="63" t="s">
        <v>22</v>
      </c>
      <c r="H23" s="64" t="s">
        <v>327</v>
      </c>
      <c r="I23" s="65">
        <v>6355</v>
      </c>
      <c r="J23" s="66">
        <v>0</v>
      </c>
      <c r="K23" s="66">
        <v>48</v>
      </c>
      <c r="L23" s="67">
        <v>0</v>
      </c>
    </row>
    <row r="24" spans="1:12" ht="14.25" customHeight="1">
      <c r="A24" s="72" t="s">
        <v>108</v>
      </c>
      <c r="B24" s="64" t="s">
        <v>328</v>
      </c>
      <c r="C24" s="66">
        <v>4527</v>
      </c>
      <c r="D24" s="66">
        <v>1</v>
      </c>
      <c r="E24" s="66">
        <v>32</v>
      </c>
      <c r="F24" s="73">
        <v>0</v>
      </c>
      <c r="G24" s="63" t="s">
        <v>109</v>
      </c>
      <c r="H24" s="64" t="s">
        <v>329</v>
      </c>
      <c r="I24" s="65">
        <v>7395</v>
      </c>
      <c r="J24" s="66">
        <v>0</v>
      </c>
      <c r="K24" s="66">
        <v>93</v>
      </c>
      <c r="L24" s="67">
        <v>0</v>
      </c>
    </row>
    <row r="25" spans="1:12" ht="14.25" customHeight="1">
      <c r="A25" s="72" t="s">
        <v>110</v>
      </c>
      <c r="B25" s="64" t="s">
        <v>330</v>
      </c>
      <c r="C25" s="66">
        <v>6137</v>
      </c>
      <c r="D25" s="66">
        <v>1</v>
      </c>
      <c r="E25" s="66">
        <v>38</v>
      </c>
      <c r="F25" s="73">
        <v>0</v>
      </c>
      <c r="G25" s="63" t="s">
        <v>111</v>
      </c>
      <c r="H25" s="64" t="s">
        <v>331</v>
      </c>
      <c r="I25" s="65">
        <v>4127</v>
      </c>
      <c r="J25" s="66">
        <v>4</v>
      </c>
      <c r="K25" s="66">
        <v>28</v>
      </c>
      <c r="L25" s="67">
        <v>0</v>
      </c>
    </row>
    <row r="26" spans="1:12" ht="14.25" customHeight="1">
      <c r="A26" s="72" t="s">
        <v>112</v>
      </c>
      <c r="B26" s="64" t="s">
        <v>332</v>
      </c>
      <c r="C26" s="66">
        <v>2432</v>
      </c>
      <c r="D26" s="66">
        <v>0</v>
      </c>
      <c r="E26" s="66">
        <v>46</v>
      </c>
      <c r="F26" s="73">
        <v>0</v>
      </c>
      <c r="G26" s="63" t="s">
        <v>113</v>
      </c>
      <c r="H26" s="64" t="s">
        <v>333</v>
      </c>
      <c r="I26" s="65">
        <v>5843</v>
      </c>
      <c r="J26" s="66">
        <v>3</v>
      </c>
      <c r="K26" s="66">
        <v>91</v>
      </c>
      <c r="L26" s="67">
        <v>0</v>
      </c>
    </row>
    <row r="27" spans="1:12" ht="14.25" customHeight="1">
      <c r="A27" s="72" t="s">
        <v>114</v>
      </c>
      <c r="B27" s="64" t="s">
        <v>334</v>
      </c>
      <c r="C27" s="66">
        <v>3129</v>
      </c>
      <c r="D27" s="66">
        <v>3</v>
      </c>
      <c r="E27" s="66">
        <v>23</v>
      </c>
      <c r="F27" s="73">
        <v>0</v>
      </c>
      <c r="G27" s="63" t="s">
        <v>115</v>
      </c>
      <c r="H27" s="64" t="s">
        <v>335</v>
      </c>
      <c r="I27" s="65">
        <v>3619</v>
      </c>
      <c r="J27" s="66">
        <v>1</v>
      </c>
      <c r="K27" s="66">
        <v>53</v>
      </c>
      <c r="L27" s="67">
        <v>0</v>
      </c>
    </row>
    <row r="28" spans="1:12" ht="14.25" customHeight="1">
      <c r="A28" s="72" t="s">
        <v>116</v>
      </c>
      <c r="B28" s="64" t="s">
        <v>117</v>
      </c>
      <c r="C28" s="66">
        <v>2297</v>
      </c>
      <c r="D28" s="67">
        <v>0</v>
      </c>
      <c r="E28" s="67">
        <v>55</v>
      </c>
      <c r="F28" s="73">
        <v>0</v>
      </c>
      <c r="G28" s="63" t="s">
        <v>118</v>
      </c>
      <c r="H28" s="64" t="s">
        <v>336</v>
      </c>
      <c r="I28" s="65">
        <v>4325</v>
      </c>
      <c r="J28" s="66">
        <v>4</v>
      </c>
      <c r="K28" s="66">
        <v>56</v>
      </c>
      <c r="L28" s="67">
        <v>0</v>
      </c>
    </row>
    <row r="29" spans="1:12" ht="14.25" customHeight="1">
      <c r="A29" s="72" t="s">
        <v>119</v>
      </c>
      <c r="B29" s="64" t="s">
        <v>337</v>
      </c>
      <c r="C29" s="66">
        <v>1756</v>
      </c>
      <c r="D29" s="67">
        <v>0</v>
      </c>
      <c r="E29" s="67">
        <v>0</v>
      </c>
      <c r="F29" s="73">
        <v>0</v>
      </c>
      <c r="G29" s="63" t="s">
        <v>120</v>
      </c>
      <c r="H29" s="64" t="s">
        <v>121</v>
      </c>
      <c r="I29" s="65">
        <v>5973</v>
      </c>
      <c r="J29" s="66">
        <v>1</v>
      </c>
      <c r="K29" s="66">
        <v>25</v>
      </c>
      <c r="L29" s="67">
        <v>0</v>
      </c>
    </row>
    <row r="30" spans="1:12" ht="14.25" customHeight="1">
      <c r="A30" s="72" t="s">
        <v>122</v>
      </c>
      <c r="B30" s="64" t="s">
        <v>338</v>
      </c>
      <c r="C30" s="66">
        <v>7311</v>
      </c>
      <c r="D30" s="66">
        <v>0</v>
      </c>
      <c r="E30" s="66">
        <v>41</v>
      </c>
      <c r="F30" s="73">
        <v>0</v>
      </c>
      <c r="G30" s="63" t="s">
        <v>123</v>
      </c>
      <c r="H30" s="64" t="s">
        <v>339</v>
      </c>
      <c r="I30" s="65">
        <v>3802</v>
      </c>
      <c r="J30" s="66">
        <v>0</v>
      </c>
      <c r="K30" s="66">
        <v>23</v>
      </c>
      <c r="L30" s="67">
        <v>0</v>
      </c>
    </row>
    <row r="31" spans="1:12" ht="14.25" customHeight="1">
      <c r="A31" s="78" t="s">
        <v>124</v>
      </c>
      <c r="B31" s="79" t="s">
        <v>340</v>
      </c>
      <c r="C31" s="80">
        <v>3574</v>
      </c>
      <c r="D31" s="80">
        <v>3</v>
      </c>
      <c r="E31" s="80">
        <v>84</v>
      </c>
      <c r="F31" s="81">
        <v>0</v>
      </c>
      <c r="G31" s="82" t="s">
        <v>125</v>
      </c>
      <c r="H31" s="64" t="s">
        <v>246</v>
      </c>
      <c r="I31" s="83">
        <v>2800</v>
      </c>
      <c r="J31" s="80">
        <v>0</v>
      </c>
      <c r="K31" s="80">
        <v>42</v>
      </c>
      <c r="L31" s="84">
        <v>0</v>
      </c>
    </row>
    <row r="32" spans="1:12" ht="14.25" customHeight="1">
      <c r="A32" s="68" t="s">
        <v>126</v>
      </c>
      <c r="B32" s="69">
        <v>22</v>
      </c>
      <c r="C32" s="77">
        <f>SUM(C33:C54)</f>
        <v>99413</v>
      </c>
      <c r="D32" s="70">
        <f>SUM(D33:D54)</f>
        <v>10</v>
      </c>
      <c r="E32" s="70">
        <f>SUM(E33:E54)</f>
        <v>1098</v>
      </c>
      <c r="F32" s="71">
        <v>16</v>
      </c>
      <c r="G32" s="76" t="s">
        <v>127</v>
      </c>
      <c r="H32" s="69">
        <v>24</v>
      </c>
      <c r="I32" s="77">
        <f>SUM(I33:I56)</f>
        <v>89461</v>
      </c>
      <c r="J32" s="70">
        <f>SUM(J33:J56)</f>
        <v>10</v>
      </c>
      <c r="K32" s="70">
        <f>SUM(K33:K56)</f>
        <v>893</v>
      </c>
      <c r="L32" s="70">
        <f>SUM(L33:L56)</f>
        <v>0</v>
      </c>
    </row>
    <row r="33" spans="1:12" ht="14.25" customHeight="1">
      <c r="A33" s="72" t="s">
        <v>128</v>
      </c>
      <c r="B33" s="64" t="s">
        <v>341</v>
      </c>
      <c r="C33" s="65">
        <v>4915</v>
      </c>
      <c r="D33" s="66">
        <v>0</v>
      </c>
      <c r="E33" s="66">
        <v>52</v>
      </c>
      <c r="F33" s="73">
        <v>0</v>
      </c>
      <c r="G33" s="63" t="s">
        <v>129</v>
      </c>
      <c r="H33" s="64" t="s">
        <v>342</v>
      </c>
      <c r="I33" s="65">
        <v>4785</v>
      </c>
      <c r="J33" s="66">
        <v>1</v>
      </c>
      <c r="K33" s="66">
        <v>50</v>
      </c>
      <c r="L33" s="67">
        <v>0</v>
      </c>
    </row>
    <row r="34" spans="1:12" ht="14.25" customHeight="1">
      <c r="A34" s="72" t="s">
        <v>130</v>
      </c>
      <c r="B34" s="64" t="s">
        <v>343</v>
      </c>
      <c r="C34" s="65">
        <v>5579</v>
      </c>
      <c r="D34" s="66">
        <v>0</v>
      </c>
      <c r="E34" s="66">
        <v>24</v>
      </c>
      <c r="F34" s="73">
        <v>0</v>
      </c>
      <c r="G34" s="63" t="s">
        <v>131</v>
      </c>
      <c r="H34" s="64" t="s">
        <v>344</v>
      </c>
      <c r="I34" s="65">
        <v>4743</v>
      </c>
      <c r="J34" s="67">
        <v>0</v>
      </c>
      <c r="K34" s="67">
        <v>21</v>
      </c>
      <c r="L34" s="67">
        <v>0</v>
      </c>
    </row>
    <row r="35" spans="1:12" ht="14.25" customHeight="1">
      <c r="A35" s="72" t="s">
        <v>132</v>
      </c>
      <c r="B35" s="64" t="s">
        <v>133</v>
      </c>
      <c r="C35" s="65">
        <v>4976</v>
      </c>
      <c r="D35" s="66">
        <v>0</v>
      </c>
      <c r="E35" s="66">
        <v>19</v>
      </c>
      <c r="F35" s="73">
        <v>0</v>
      </c>
      <c r="G35" s="63" t="s">
        <v>134</v>
      </c>
      <c r="H35" s="64" t="s">
        <v>345</v>
      </c>
      <c r="I35" s="65">
        <v>3173</v>
      </c>
      <c r="J35" s="66">
        <v>0</v>
      </c>
      <c r="K35" s="66">
        <v>38</v>
      </c>
      <c r="L35" s="67">
        <v>0</v>
      </c>
    </row>
    <row r="36" spans="1:12" ht="14.25" customHeight="1">
      <c r="A36" s="72" t="s">
        <v>135</v>
      </c>
      <c r="B36" s="64" t="s">
        <v>136</v>
      </c>
      <c r="C36" s="65">
        <v>6590</v>
      </c>
      <c r="D36" s="66">
        <v>0</v>
      </c>
      <c r="E36" s="66">
        <v>43</v>
      </c>
      <c r="F36" s="73">
        <v>0</v>
      </c>
      <c r="G36" s="63" t="s">
        <v>137</v>
      </c>
      <c r="H36" s="64" t="s">
        <v>346</v>
      </c>
      <c r="I36" s="65">
        <v>2693</v>
      </c>
      <c r="J36" s="66">
        <v>1</v>
      </c>
      <c r="K36" s="66">
        <v>67</v>
      </c>
      <c r="L36" s="67">
        <v>0</v>
      </c>
    </row>
    <row r="37" spans="1:12" ht="14.25" customHeight="1">
      <c r="A37" s="72" t="s">
        <v>138</v>
      </c>
      <c r="B37" s="64" t="s">
        <v>139</v>
      </c>
      <c r="C37" s="65">
        <v>4948</v>
      </c>
      <c r="D37" s="66">
        <v>0</v>
      </c>
      <c r="E37" s="66">
        <v>40</v>
      </c>
      <c r="F37" s="73">
        <v>0</v>
      </c>
      <c r="G37" s="63" t="s">
        <v>140</v>
      </c>
      <c r="H37" s="64" t="s">
        <v>346</v>
      </c>
      <c r="I37" s="65">
        <v>964</v>
      </c>
      <c r="J37" s="66">
        <v>0</v>
      </c>
      <c r="K37" s="66">
        <v>17</v>
      </c>
      <c r="L37" s="67">
        <v>0</v>
      </c>
    </row>
    <row r="38" spans="1:12" ht="14.25" customHeight="1">
      <c r="A38" s="72" t="s">
        <v>141</v>
      </c>
      <c r="B38" s="64" t="s">
        <v>347</v>
      </c>
      <c r="C38" s="65">
        <v>9086</v>
      </c>
      <c r="D38" s="66">
        <v>2</v>
      </c>
      <c r="E38" s="66">
        <v>23</v>
      </c>
      <c r="F38" s="73">
        <v>0</v>
      </c>
      <c r="G38" s="63" t="s">
        <v>142</v>
      </c>
      <c r="H38" s="64" t="s">
        <v>348</v>
      </c>
      <c r="I38" s="65">
        <v>4343</v>
      </c>
      <c r="J38" s="66">
        <v>0</v>
      </c>
      <c r="K38" s="66">
        <v>105</v>
      </c>
      <c r="L38" s="67">
        <v>0</v>
      </c>
    </row>
    <row r="39" spans="1:12" ht="14.25" customHeight="1">
      <c r="A39" s="72" t="s">
        <v>143</v>
      </c>
      <c r="B39" s="64" t="s">
        <v>347</v>
      </c>
      <c r="C39" s="65">
        <v>1439</v>
      </c>
      <c r="D39" s="66">
        <v>1</v>
      </c>
      <c r="E39" s="66">
        <v>41</v>
      </c>
      <c r="F39" s="73">
        <v>0</v>
      </c>
      <c r="G39" s="63" t="s">
        <v>144</v>
      </c>
      <c r="H39" s="64" t="s">
        <v>349</v>
      </c>
      <c r="I39" s="65">
        <v>3124</v>
      </c>
      <c r="J39" s="66">
        <v>1</v>
      </c>
      <c r="K39" s="66">
        <v>25</v>
      </c>
      <c r="L39" s="67">
        <v>0</v>
      </c>
    </row>
    <row r="40" spans="1:12" ht="14.25" customHeight="1">
      <c r="A40" s="72" t="s">
        <v>145</v>
      </c>
      <c r="B40" s="64" t="s">
        <v>350</v>
      </c>
      <c r="C40" s="65">
        <v>2493</v>
      </c>
      <c r="D40" s="66">
        <v>1</v>
      </c>
      <c r="E40" s="66">
        <v>46</v>
      </c>
      <c r="F40" s="73">
        <v>0</v>
      </c>
      <c r="G40" s="63" t="s">
        <v>146</v>
      </c>
      <c r="H40" s="64" t="s">
        <v>351</v>
      </c>
      <c r="I40" s="65">
        <v>3215</v>
      </c>
      <c r="J40" s="66">
        <v>0</v>
      </c>
      <c r="K40" s="66">
        <v>7</v>
      </c>
      <c r="L40" s="67">
        <v>0</v>
      </c>
    </row>
    <row r="41" spans="1:12" ht="14.25" customHeight="1">
      <c r="A41" s="72" t="s">
        <v>147</v>
      </c>
      <c r="B41" s="64" t="s">
        <v>352</v>
      </c>
      <c r="C41" s="65">
        <v>4314</v>
      </c>
      <c r="D41" s="66">
        <v>5</v>
      </c>
      <c r="E41" s="66">
        <v>200</v>
      </c>
      <c r="F41" s="73">
        <v>0</v>
      </c>
      <c r="G41" s="63" t="s">
        <v>148</v>
      </c>
      <c r="H41" s="64" t="s">
        <v>353</v>
      </c>
      <c r="I41" s="65">
        <v>2834</v>
      </c>
      <c r="J41" s="66">
        <v>0</v>
      </c>
      <c r="K41" s="66">
        <v>33</v>
      </c>
      <c r="L41" s="67">
        <v>0</v>
      </c>
    </row>
    <row r="42" spans="1:12" ht="14.25" customHeight="1">
      <c r="A42" s="72" t="s">
        <v>149</v>
      </c>
      <c r="B42" s="64" t="s">
        <v>354</v>
      </c>
      <c r="C42" s="65">
        <v>2659</v>
      </c>
      <c r="D42" s="66">
        <v>0</v>
      </c>
      <c r="E42" s="66">
        <v>13</v>
      </c>
      <c r="F42" s="85">
        <v>16</v>
      </c>
      <c r="G42" s="63" t="s">
        <v>150</v>
      </c>
      <c r="H42" s="64" t="s">
        <v>355</v>
      </c>
      <c r="I42" s="65">
        <v>2479</v>
      </c>
      <c r="J42" s="66">
        <v>0</v>
      </c>
      <c r="K42" s="66">
        <v>53</v>
      </c>
      <c r="L42" s="67">
        <v>0</v>
      </c>
    </row>
    <row r="43" spans="1:12" ht="14.25" customHeight="1">
      <c r="A43" s="72" t="s">
        <v>151</v>
      </c>
      <c r="B43" s="64" t="s">
        <v>356</v>
      </c>
      <c r="C43" s="65">
        <v>6334</v>
      </c>
      <c r="D43" s="66">
        <v>0</v>
      </c>
      <c r="E43" s="66">
        <v>93</v>
      </c>
      <c r="F43" s="73">
        <v>0</v>
      </c>
      <c r="G43" s="63" t="s">
        <v>152</v>
      </c>
      <c r="H43" s="64" t="s">
        <v>357</v>
      </c>
      <c r="I43" s="65">
        <v>4932</v>
      </c>
      <c r="J43" s="66">
        <v>1</v>
      </c>
      <c r="K43" s="66">
        <v>18</v>
      </c>
      <c r="L43" s="67">
        <v>0</v>
      </c>
    </row>
    <row r="44" spans="1:12" ht="14.25" customHeight="1">
      <c r="A44" s="72" t="s">
        <v>153</v>
      </c>
      <c r="B44" s="64" t="s">
        <v>90</v>
      </c>
      <c r="C44" s="65">
        <v>3269</v>
      </c>
      <c r="D44" s="66">
        <v>0</v>
      </c>
      <c r="E44" s="66">
        <v>42</v>
      </c>
      <c r="F44" s="73">
        <v>0</v>
      </c>
      <c r="G44" s="63" t="s">
        <v>154</v>
      </c>
      <c r="H44" s="64" t="s">
        <v>358</v>
      </c>
      <c r="I44" s="65">
        <v>3843</v>
      </c>
      <c r="J44" s="66">
        <v>0</v>
      </c>
      <c r="K44" s="66">
        <v>24</v>
      </c>
      <c r="L44" s="67">
        <v>0</v>
      </c>
    </row>
    <row r="45" spans="1:12" ht="14.25" customHeight="1">
      <c r="A45" s="72" t="s">
        <v>155</v>
      </c>
      <c r="B45" s="64" t="s">
        <v>359</v>
      </c>
      <c r="C45" s="65">
        <v>5753</v>
      </c>
      <c r="D45" s="66">
        <v>0</v>
      </c>
      <c r="E45" s="66">
        <v>34</v>
      </c>
      <c r="F45" s="73">
        <v>0</v>
      </c>
      <c r="G45" s="86" t="s">
        <v>23</v>
      </c>
      <c r="H45" s="64" t="s">
        <v>360</v>
      </c>
      <c r="I45" s="65">
        <v>1525</v>
      </c>
      <c r="J45" s="66">
        <v>3</v>
      </c>
      <c r="K45" s="66">
        <v>56</v>
      </c>
      <c r="L45" s="67">
        <v>0</v>
      </c>
    </row>
    <row r="46" spans="1:12" ht="14.25" customHeight="1">
      <c r="A46" s="72" t="s">
        <v>156</v>
      </c>
      <c r="B46" s="64" t="s">
        <v>157</v>
      </c>
      <c r="C46" s="65">
        <v>4214</v>
      </c>
      <c r="D46" s="66">
        <v>0</v>
      </c>
      <c r="E46" s="66">
        <v>58</v>
      </c>
      <c r="F46" s="73">
        <v>0</v>
      </c>
      <c r="G46" s="86" t="s">
        <v>158</v>
      </c>
      <c r="H46" s="64" t="s">
        <v>361</v>
      </c>
      <c r="I46" s="65">
        <v>3910</v>
      </c>
      <c r="J46" s="66">
        <v>0</v>
      </c>
      <c r="K46" s="66">
        <v>43</v>
      </c>
      <c r="L46" s="67">
        <v>0</v>
      </c>
    </row>
    <row r="47" spans="1:12" ht="14.25" customHeight="1">
      <c r="A47" s="72" t="s">
        <v>159</v>
      </c>
      <c r="B47" s="64" t="s">
        <v>362</v>
      </c>
      <c r="C47" s="65">
        <v>4946</v>
      </c>
      <c r="D47" s="66">
        <v>0</v>
      </c>
      <c r="E47" s="66">
        <v>91</v>
      </c>
      <c r="F47" s="73">
        <v>0</v>
      </c>
      <c r="G47" s="86" t="s">
        <v>160</v>
      </c>
      <c r="H47" s="64" t="s">
        <v>339</v>
      </c>
      <c r="I47" s="65">
        <v>3408</v>
      </c>
      <c r="J47" s="66">
        <v>2</v>
      </c>
      <c r="K47" s="66">
        <v>23</v>
      </c>
      <c r="L47" s="67">
        <v>0</v>
      </c>
    </row>
    <row r="48" spans="1:12" ht="14.25" customHeight="1">
      <c r="A48" s="72" t="s">
        <v>161</v>
      </c>
      <c r="B48" s="64" t="s">
        <v>320</v>
      </c>
      <c r="C48" s="65">
        <v>3538</v>
      </c>
      <c r="D48" s="66">
        <v>0</v>
      </c>
      <c r="E48" s="66">
        <v>17</v>
      </c>
      <c r="F48" s="73">
        <v>0</v>
      </c>
      <c r="G48" s="86" t="s">
        <v>162</v>
      </c>
      <c r="H48" s="64" t="s">
        <v>363</v>
      </c>
      <c r="I48" s="65">
        <v>3488</v>
      </c>
      <c r="J48" s="66">
        <v>0</v>
      </c>
      <c r="K48" s="66">
        <v>42</v>
      </c>
      <c r="L48" s="67">
        <v>0</v>
      </c>
    </row>
    <row r="49" spans="1:12" ht="14.25" customHeight="1">
      <c r="A49" s="72" t="s">
        <v>163</v>
      </c>
      <c r="B49" s="64" t="s">
        <v>320</v>
      </c>
      <c r="C49" s="65">
        <v>3459</v>
      </c>
      <c r="D49" s="66">
        <v>0</v>
      </c>
      <c r="E49" s="66">
        <v>45</v>
      </c>
      <c r="F49" s="73">
        <v>0</v>
      </c>
      <c r="G49" s="86" t="s">
        <v>164</v>
      </c>
      <c r="H49" s="64" t="s">
        <v>364</v>
      </c>
      <c r="I49" s="65">
        <v>4339</v>
      </c>
      <c r="J49" s="66">
        <v>0</v>
      </c>
      <c r="K49" s="66">
        <v>18</v>
      </c>
      <c r="L49" s="67">
        <v>0</v>
      </c>
    </row>
    <row r="50" spans="1:12" ht="14.25" customHeight="1">
      <c r="A50" s="72" t="s">
        <v>165</v>
      </c>
      <c r="B50" s="64" t="s">
        <v>365</v>
      </c>
      <c r="C50" s="65">
        <v>2858</v>
      </c>
      <c r="D50" s="66">
        <v>1</v>
      </c>
      <c r="E50" s="66">
        <v>35</v>
      </c>
      <c r="F50" s="73">
        <v>0</v>
      </c>
      <c r="G50" s="86" t="s">
        <v>166</v>
      </c>
      <c r="H50" s="64" t="s">
        <v>366</v>
      </c>
      <c r="I50" s="65">
        <v>2866</v>
      </c>
      <c r="J50" s="66">
        <v>0</v>
      </c>
      <c r="K50" s="66">
        <v>80</v>
      </c>
      <c r="L50" s="67">
        <v>0</v>
      </c>
    </row>
    <row r="51" spans="1:12" ht="14.25" customHeight="1">
      <c r="A51" s="72" t="s">
        <v>167</v>
      </c>
      <c r="B51" s="64" t="s">
        <v>168</v>
      </c>
      <c r="C51" s="65">
        <v>5747</v>
      </c>
      <c r="D51" s="66">
        <v>0</v>
      </c>
      <c r="E51" s="66">
        <v>56</v>
      </c>
      <c r="F51" s="73">
        <v>0</v>
      </c>
      <c r="G51" s="86" t="s">
        <v>169</v>
      </c>
      <c r="H51" s="64" t="s">
        <v>316</v>
      </c>
      <c r="I51" s="65">
        <v>2977</v>
      </c>
      <c r="J51" s="66">
        <v>0</v>
      </c>
      <c r="K51" s="66">
        <v>21</v>
      </c>
      <c r="L51" s="67">
        <v>0</v>
      </c>
    </row>
    <row r="52" spans="1:12" ht="14.25" customHeight="1">
      <c r="A52" s="72" t="s">
        <v>170</v>
      </c>
      <c r="B52" s="64" t="s">
        <v>367</v>
      </c>
      <c r="C52" s="65">
        <v>4848</v>
      </c>
      <c r="D52" s="66">
        <v>0</v>
      </c>
      <c r="E52" s="66">
        <v>39</v>
      </c>
      <c r="F52" s="73">
        <v>0</v>
      </c>
      <c r="G52" s="86" t="s">
        <v>171</v>
      </c>
      <c r="H52" s="64" t="s">
        <v>316</v>
      </c>
      <c r="I52" s="65">
        <v>4320</v>
      </c>
      <c r="J52" s="66">
        <v>0</v>
      </c>
      <c r="K52" s="66">
        <v>19</v>
      </c>
      <c r="L52" s="67">
        <v>0</v>
      </c>
    </row>
    <row r="53" spans="1:12" ht="14.25" customHeight="1">
      <c r="A53" s="72" t="s">
        <v>172</v>
      </c>
      <c r="B53" s="64" t="s">
        <v>355</v>
      </c>
      <c r="C53" s="65">
        <v>5329</v>
      </c>
      <c r="D53" s="66">
        <v>0</v>
      </c>
      <c r="E53" s="66">
        <v>42</v>
      </c>
      <c r="F53" s="73">
        <v>0</v>
      </c>
      <c r="G53" s="86" t="s">
        <v>173</v>
      </c>
      <c r="H53" s="64" t="s">
        <v>223</v>
      </c>
      <c r="I53" s="65">
        <v>2265</v>
      </c>
      <c r="J53" s="66">
        <v>0</v>
      </c>
      <c r="K53" s="66">
        <v>19</v>
      </c>
      <c r="L53" s="67">
        <v>0</v>
      </c>
    </row>
    <row r="54" spans="1:12" ht="14.25" customHeight="1">
      <c r="A54" s="78" t="s">
        <v>174</v>
      </c>
      <c r="B54" s="79" t="s">
        <v>247</v>
      </c>
      <c r="C54" s="83">
        <v>2119</v>
      </c>
      <c r="D54" s="80">
        <v>0</v>
      </c>
      <c r="E54" s="80">
        <v>45</v>
      </c>
      <c r="F54" s="81">
        <v>0</v>
      </c>
      <c r="G54" s="86" t="s">
        <v>175</v>
      </c>
      <c r="H54" s="64" t="s">
        <v>316</v>
      </c>
      <c r="I54" s="65">
        <v>7403</v>
      </c>
      <c r="J54" s="66">
        <v>1</v>
      </c>
      <c r="K54" s="66">
        <v>38</v>
      </c>
      <c r="L54" s="67">
        <v>0</v>
      </c>
    </row>
    <row r="55" spans="1:12" ht="14.25" customHeight="1">
      <c r="A55" s="68" t="s">
        <v>176</v>
      </c>
      <c r="B55" s="69">
        <v>14</v>
      </c>
      <c r="C55" s="77">
        <f>SUM(C56:C69)</f>
        <v>89648</v>
      </c>
      <c r="D55" s="70">
        <f>SUM(D56:D69)</f>
        <v>23</v>
      </c>
      <c r="E55" s="70">
        <f>SUM(E56:E69)</f>
        <v>975</v>
      </c>
      <c r="F55" s="71">
        <f>SUM(F56:F69)</f>
        <v>0</v>
      </c>
      <c r="G55" s="86" t="s">
        <v>177</v>
      </c>
      <c r="H55" s="64" t="s">
        <v>316</v>
      </c>
      <c r="I55" s="65">
        <v>7503</v>
      </c>
      <c r="J55" s="66">
        <v>0</v>
      </c>
      <c r="K55" s="66">
        <v>55</v>
      </c>
      <c r="L55" s="67">
        <v>0</v>
      </c>
    </row>
    <row r="56" spans="1:12" ht="14.25" customHeight="1">
      <c r="A56" s="72" t="s">
        <v>178</v>
      </c>
      <c r="B56" s="64" t="s">
        <v>368</v>
      </c>
      <c r="C56" s="65">
        <v>6687</v>
      </c>
      <c r="D56" s="66">
        <v>0</v>
      </c>
      <c r="E56" s="66">
        <v>61</v>
      </c>
      <c r="F56" s="73">
        <v>0</v>
      </c>
      <c r="G56" s="86" t="s">
        <v>179</v>
      </c>
      <c r="H56" s="64" t="s">
        <v>248</v>
      </c>
      <c r="I56" s="65">
        <v>4329</v>
      </c>
      <c r="J56" s="66">
        <v>0</v>
      </c>
      <c r="K56" s="66">
        <v>21</v>
      </c>
      <c r="L56" s="67">
        <v>0</v>
      </c>
    </row>
    <row r="57" spans="1:12" ht="14.25" customHeight="1">
      <c r="A57" s="72" t="s">
        <v>180</v>
      </c>
      <c r="B57" s="64" t="s">
        <v>181</v>
      </c>
      <c r="C57" s="65">
        <v>7307</v>
      </c>
      <c r="D57" s="66">
        <v>0</v>
      </c>
      <c r="E57" s="66">
        <v>48</v>
      </c>
      <c r="F57" s="73">
        <v>0</v>
      </c>
      <c r="G57" s="68" t="s">
        <v>182</v>
      </c>
      <c r="H57" s="69">
        <v>21</v>
      </c>
      <c r="I57" s="77">
        <f>SUM(I58:I79)</f>
        <v>69413</v>
      </c>
      <c r="J57" s="70">
        <f>SUM(J58:J79)</f>
        <v>14</v>
      </c>
      <c r="K57" s="70">
        <f>SUM(K58:K79)</f>
        <v>722</v>
      </c>
      <c r="L57" s="70">
        <f>SUM(L58:L79)</f>
        <v>12</v>
      </c>
    </row>
    <row r="58" spans="1:12" ht="14.25" customHeight="1">
      <c r="A58" s="72" t="s">
        <v>183</v>
      </c>
      <c r="B58" s="64" t="s">
        <v>369</v>
      </c>
      <c r="C58" s="65">
        <v>7776</v>
      </c>
      <c r="D58" s="66">
        <v>4</v>
      </c>
      <c r="E58" s="66">
        <v>76</v>
      </c>
      <c r="F58" s="73">
        <v>0</v>
      </c>
      <c r="G58" s="72" t="s">
        <v>184</v>
      </c>
      <c r="H58" s="64" t="s">
        <v>370</v>
      </c>
      <c r="I58" s="65">
        <v>3750</v>
      </c>
      <c r="J58" s="66">
        <v>0</v>
      </c>
      <c r="K58" s="66">
        <v>60</v>
      </c>
      <c r="L58" s="67">
        <v>0</v>
      </c>
    </row>
    <row r="59" spans="1:12" ht="14.25" customHeight="1">
      <c r="A59" s="72" t="s">
        <v>185</v>
      </c>
      <c r="B59" s="64" t="s">
        <v>186</v>
      </c>
      <c r="C59" s="65">
        <v>7151</v>
      </c>
      <c r="D59" s="66">
        <v>5</v>
      </c>
      <c r="E59" s="66">
        <v>98</v>
      </c>
      <c r="F59" s="73">
        <v>0</v>
      </c>
      <c r="G59" s="72" t="s">
        <v>187</v>
      </c>
      <c r="H59" s="64" t="s">
        <v>371</v>
      </c>
      <c r="I59" s="65">
        <v>4582</v>
      </c>
      <c r="J59" s="66">
        <v>1</v>
      </c>
      <c r="K59" s="66">
        <v>56</v>
      </c>
      <c r="L59" s="67">
        <v>0</v>
      </c>
    </row>
    <row r="60" spans="1:12" ht="14.25" customHeight="1">
      <c r="A60" s="72" t="s">
        <v>188</v>
      </c>
      <c r="B60" s="64" t="s">
        <v>372</v>
      </c>
      <c r="C60" s="65">
        <v>5905</v>
      </c>
      <c r="D60" s="66">
        <v>0</v>
      </c>
      <c r="E60" s="66">
        <v>38</v>
      </c>
      <c r="F60" s="73">
        <v>0</v>
      </c>
      <c r="G60" s="72" t="s">
        <v>189</v>
      </c>
      <c r="H60" s="64" t="s">
        <v>373</v>
      </c>
      <c r="I60" s="65">
        <v>1469</v>
      </c>
      <c r="J60" s="66">
        <v>0</v>
      </c>
      <c r="K60" s="66">
        <v>102</v>
      </c>
      <c r="L60" s="67">
        <v>0</v>
      </c>
    </row>
    <row r="61" spans="1:12" ht="14.25" customHeight="1">
      <c r="A61" s="72" t="s">
        <v>190</v>
      </c>
      <c r="B61" s="64" t="s">
        <v>191</v>
      </c>
      <c r="C61" s="65">
        <v>8036</v>
      </c>
      <c r="D61" s="66">
        <v>0</v>
      </c>
      <c r="E61" s="66">
        <v>94</v>
      </c>
      <c r="F61" s="73">
        <v>0</v>
      </c>
      <c r="G61" s="72" t="s">
        <v>192</v>
      </c>
      <c r="H61" s="64" t="s">
        <v>193</v>
      </c>
      <c r="I61" s="65">
        <v>4824</v>
      </c>
      <c r="J61" s="66">
        <v>1</v>
      </c>
      <c r="K61" s="66">
        <v>22</v>
      </c>
      <c r="L61" s="67">
        <v>0</v>
      </c>
    </row>
    <row r="62" spans="1:12" ht="14.25" customHeight="1">
      <c r="A62" s="72" t="s">
        <v>194</v>
      </c>
      <c r="B62" s="64" t="s">
        <v>374</v>
      </c>
      <c r="C62" s="65">
        <v>9286</v>
      </c>
      <c r="D62" s="66">
        <v>0</v>
      </c>
      <c r="E62" s="66">
        <v>25</v>
      </c>
      <c r="F62" s="73">
        <v>0</v>
      </c>
      <c r="G62" s="72" t="s">
        <v>195</v>
      </c>
      <c r="H62" s="64" t="s">
        <v>375</v>
      </c>
      <c r="I62" s="65">
        <v>1505</v>
      </c>
      <c r="J62" s="66">
        <v>2</v>
      </c>
      <c r="K62" s="66">
        <v>22</v>
      </c>
      <c r="L62" s="67">
        <v>0</v>
      </c>
    </row>
    <row r="63" spans="1:12" ht="14.25" customHeight="1">
      <c r="A63" s="72" t="s">
        <v>196</v>
      </c>
      <c r="B63" s="64" t="s">
        <v>351</v>
      </c>
      <c r="C63" s="65">
        <v>3102</v>
      </c>
      <c r="D63" s="66">
        <v>7</v>
      </c>
      <c r="E63" s="66">
        <v>136</v>
      </c>
      <c r="F63" s="73">
        <v>0</v>
      </c>
      <c r="G63" s="72" t="s">
        <v>197</v>
      </c>
      <c r="H63" s="64" t="s">
        <v>376</v>
      </c>
      <c r="I63" s="65">
        <v>900</v>
      </c>
      <c r="J63" s="66">
        <v>0</v>
      </c>
      <c r="K63" s="66">
        <v>17</v>
      </c>
      <c r="L63" s="67">
        <v>0</v>
      </c>
    </row>
    <row r="64" spans="1:12" ht="14.25" customHeight="1">
      <c r="A64" s="72" t="s">
        <v>198</v>
      </c>
      <c r="B64" s="64" t="s">
        <v>377</v>
      </c>
      <c r="C64" s="65">
        <v>4051</v>
      </c>
      <c r="D64" s="66">
        <v>1</v>
      </c>
      <c r="E64" s="66">
        <v>110</v>
      </c>
      <c r="F64" s="73">
        <v>0</v>
      </c>
      <c r="G64" s="72" t="s">
        <v>199</v>
      </c>
      <c r="H64" s="64" t="s">
        <v>375</v>
      </c>
      <c r="I64" s="65">
        <v>3592</v>
      </c>
      <c r="J64" s="66">
        <v>5</v>
      </c>
      <c r="K64" s="66">
        <v>32</v>
      </c>
      <c r="L64" s="67">
        <v>0</v>
      </c>
    </row>
    <row r="65" spans="1:12" ht="14.25" customHeight="1">
      <c r="A65" s="72" t="s">
        <v>200</v>
      </c>
      <c r="B65" s="64" t="s">
        <v>378</v>
      </c>
      <c r="C65" s="65">
        <v>5147</v>
      </c>
      <c r="D65" s="66">
        <v>4</v>
      </c>
      <c r="E65" s="66">
        <v>100</v>
      </c>
      <c r="F65" s="73">
        <v>0</v>
      </c>
      <c r="G65" s="72" t="s">
        <v>201</v>
      </c>
      <c r="H65" s="64" t="s">
        <v>379</v>
      </c>
      <c r="I65" s="65">
        <v>3451</v>
      </c>
      <c r="J65" s="66">
        <v>1</v>
      </c>
      <c r="K65" s="66">
        <v>19</v>
      </c>
      <c r="L65" s="67">
        <v>0</v>
      </c>
    </row>
    <row r="66" spans="1:12" ht="14.25" customHeight="1">
      <c r="A66" s="72" t="s">
        <v>202</v>
      </c>
      <c r="B66" s="64" t="s">
        <v>380</v>
      </c>
      <c r="C66" s="65">
        <v>10974</v>
      </c>
      <c r="D66" s="66">
        <v>0</v>
      </c>
      <c r="E66" s="66">
        <v>55</v>
      </c>
      <c r="F66" s="73">
        <v>0</v>
      </c>
      <c r="G66" s="72" t="s">
        <v>203</v>
      </c>
      <c r="H66" s="64" t="s">
        <v>381</v>
      </c>
      <c r="I66" s="65">
        <v>346</v>
      </c>
      <c r="J66" s="67">
        <v>1</v>
      </c>
      <c r="K66" s="66">
        <v>1</v>
      </c>
      <c r="L66" s="66">
        <v>5</v>
      </c>
    </row>
    <row r="67" spans="1:12" ht="14.25" customHeight="1">
      <c r="A67" s="72" t="s">
        <v>204</v>
      </c>
      <c r="B67" s="64" t="s">
        <v>382</v>
      </c>
      <c r="C67" s="65">
        <v>5142</v>
      </c>
      <c r="D67" s="66">
        <v>0</v>
      </c>
      <c r="E67" s="66">
        <v>61</v>
      </c>
      <c r="F67" s="73">
        <v>0</v>
      </c>
      <c r="G67" s="72" t="s">
        <v>205</v>
      </c>
      <c r="H67" s="64" t="s">
        <v>383</v>
      </c>
      <c r="I67" s="65">
        <v>6314</v>
      </c>
      <c r="J67" s="66">
        <v>0</v>
      </c>
      <c r="K67" s="66">
        <v>37</v>
      </c>
      <c r="L67" s="67">
        <v>0</v>
      </c>
    </row>
    <row r="68" spans="1:12" ht="14.25" customHeight="1">
      <c r="A68" s="72" t="s">
        <v>206</v>
      </c>
      <c r="B68" s="64" t="s">
        <v>384</v>
      </c>
      <c r="C68" s="65">
        <v>2808</v>
      </c>
      <c r="D68" s="66">
        <v>2</v>
      </c>
      <c r="E68" s="66">
        <v>28</v>
      </c>
      <c r="F68" s="73">
        <v>0</v>
      </c>
      <c r="G68" s="72" t="s">
        <v>207</v>
      </c>
      <c r="H68" s="64" t="s">
        <v>339</v>
      </c>
      <c r="I68" s="65">
        <v>3559</v>
      </c>
      <c r="J68" s="66">
        <v>0</v>
      </c>
      <c r="K68" s="66">
        <v>19</v>
      </c>
      <c r="L68" s="67">
        <v>0</v>
      </c>
    </row>
    <row r="69" spans="1:12" ht="14.25" customHeight="1">
      <c r="A69" s="87" t="s">
        <v>208</v>
      </c>
      <c r="B69" s="79" t="s">
        <v>385</v>
      </c>
      <c r="C69" s="80">
        <v>6276</v>
      </c>
      <c r="D69" s="80">
        <v>0</v>
      </c>
      <c r="E69" s="80">
        <v>45</v>
      </c>
      <c r="F69" s="81">
        <v>0</v>
      </c>
      <c r="G69" s="72" t="s">
        <v>209</v>
      </c>
      <c r="H69" s="64" t="s">
        <v>339</v>
      </c>
      <c r="I69" s="65">
        <v>2724</v>
      </c>
      <c r="J69" s="66">
        <v>0</v>
      </c>
      <c r="K69" s="66">
        <v>58</v>
      </c>
      <c r="L69" s="67">
        <v>0</v>
      </c>
    </row>
    <row r="70" spans="1:12" ht="14.25" customHeight="1">
      <c r="A70" s="68" t="s">
        <v>210</v>
      </c>
      <c r="B70" s="88">
        <v>25</v>
      </c>
      <c r="C70" s="89">
        <v>112669</v>
      </c>
      <c r="D70" s="89">
        <v>25</v>
      </c>
      <c r="E70" s="89">
        <v>1202</v>
      </c>
      <c r="F70" s="71">
        <f>SUM(F71:F79)+SUM(L4:L19)</f>
        <v>0</v>
      </c>
      <c r="G70" s="72" t="s">
        <v>211</v>
      </c>
      <c r="H70" s="64" t="s">
        <v>386</v>
      </c>
      <c r="I70" s="65">
        <v>3144</v>
      </c>
      <c r="J70" s="66">
        <v>0</v>
      </c>
      <c r="K70" s="66">
        <v>20</v>
      </c>
      <c r="L70" s="67">
        <v>0</v>
      </c>
    </row>
    <row r="71" spans="1:12" ht="14.25" customHeight="1">
      <c r="A71" s="72" t="s">
        <v>212</v>
      </c>
      <c r="B71" s="64" t="s">
        <v>387</v>
      </c>
      <c r="C71" s="66">
        <v>3905</v>
      </c>
      <c r="D71" s="66">
        <v>0</v>
      </c>
      <c r="E71" s="66">
        <v>34</v>
      </c>
      <c r="F71" s="67">
        <v>0</v>
      </c>
      <c r="G71" s="63" t="s">
        <v>213</v>
      </c>
      <c r="H71" s="90" t="s">
        <v>388</v>
      </c>
      <c r="I71" s="65">
        <v>4588</v>
      </c>
      <c r="J71" s="66">
        <v>0</v>
      </c>
      <c r="K71" s="66">
        <v>27</v>
      </c>
      <c r="L71" s="67">
        <v>0</v>
      </c>
    </row>
    <row r="72" spans="1:12" ht="14.25" customHeight="1">
      <c r="A72" s="72" t="s">
        <v>214</v>
      </c>
      <c r="B72" s="64" t="s">
        <v>389</v>
      </c>
      <c r="C72" s="66">
        <v>2728</v>
      </c>
      <c r="D72" s="66">
        <v>0</v>
      </c>
      <c r="E72" s="66">
        <v>57</v>
      </c>
      <c r="F72" s="67">
        <v>0</v>
      </c>
      <c r="G72" s="63" t="s">
        <v>215</v>
      </c>
      <c r="H72" s="90" t="s">
        <v>390</v>
      </c>
      <c r="I72" s="65">
        <v>3864</v>
      </c>
      <c r="J72" s="66">
        <v>0</v>
      </c>
      <c r="K72" s="66">
        <v>20</v>
      </c>
      <c r="L72" s="67">
        <v>0</v>
      </c>
    </row>
    <row r="73" spans="1:12" ht="14.25" customHeight="1">
      <c r="A73" s="72" t="s">
        <v>216</v>
      </c>
      <c r="B73" s="64" t="s">
        <v>217</v>
      </c>
      <c r="C73" s="65">
        <v>3863</v>
      </c>
      <c r="D73" s="66">
        <v>4</v>
      </c>
      <c r="E73" s="66">
        <v>54</v>
      </c>
      <c r="F73" s="67">
        <v>0</v>
      </c>
      <c r="G73" s="63" t="s">
        <v>218</v>
      </c>
      <c r="H73" s="90" t="s">
        <v>391</v>
      </c>
      <c r="I73" s="65">
        <v>5706</v>
      </c>
      <c r="J73" s="66">
        <v>2</v>
      </c>
      <c r="K73" s="66">
        <v>71</v>
      </c>
      <c r="L73" s="67">
        <v>0</v>
      </c>
    </row>
    <row r="74" spans="1:12" ht="14.25" customHeight="1">
      <c r="A74" s="72" t="s">
        <v>219</v>
      </c>
      <c r="B74" s="64" t="s">
        <v>392</v>
      </c>
      <c r="C74" s="65">
        <v>7698</v>
      </c>
      <c r="D74" s="66">
        <v>0</v>
      </c>
      <c r="E74" s="66">
        <v>57</v>
      </c>
      <c r="F74" s="67">
        <v>0</v>
      </c>
      <c r="G74" s="63" t="s">
        <v>220</v>
      </c>
      <c r="H74" s="90" t="s">
        <v>393</v>
      </c>
      <c r="I74" s="66">
        <v>2269</v>
      </c>
      <c r="J74" s="66">
        <v>1</v>
      </c>
      <c r="K74" s="67">
        <v>21</v>
      </c>
      <c r="L74" s="67">
        <v>0</v>
      </c>
    </row>
    <row r="75" spans="1:12" ht="14.25" customHeight="1">
      <c r="A75" s="72" t="s">
        <v>221</v>
      </c>
      <c r="B75" s="64" t="s">
        <v>139</v>
      </c>
      <c r="C75" s="65">
        <v>3679</v>
      </c>
      <c r="D75" s="66">
        <v>3</v>
      </c>
      <c r="E75" s="66">
        <v>71</v>
      </c>
      <c r="F75" s="67">
        <v>0</v>
      </c>
      <c r="G75" s="86" t="s">
        <v>222</v>
      </c>
      <c r="H75" s="90" t="s">
        <v>316</v>
      </c>
      <c r="I75" s="91">
        <v>7230</v>
      </c>
      <c r="J75" s="91">
        <v>0</v>
      </c>
      <c r="K75" s="91">
        <v>65</v>
      </c>
      <c r="L75" s="92">
        <v>0</v>
      </c>
    </row>
    <row r="76" spans="1:12" ht="14.25" customHeight="1">
      <c r="A76" s="72" t="s">
        <v>224</v>
      </c>
      <c r="B76" s="64" t="s">
        <v>394</v>
      </c>
      <c r="C76" s="65">
        <v>4448</v>
      </c>
      <c r="D76" s="66">
        <v>0</v>
      </c>
      <c r="E76" s="66">
        <v>45</v>
      </c>
      <c r="F76" s="67">
        <v>0</v>
      </c>
      <c r="G76" s="86" t="s">
        <v>225</v>
      </c>
      <c r="H76" s="90" t="s">
        <v>249</v>
      </c>
      <c r="I76" s="91">
        <v>5306</v>
      </c>
      <c r="J76" s="91">
        <v>0</v>
      </c>
      <c r="K76" s="91">
        <v>52</v>
      </c>
      <c r="L76" s="92">
        <v>0</v>
      </c>
    </row>
    <row r="77" spans="1:12" ht="14.25" customHeight="1">
      <c r="A77" s="72" t="s">
        <v>226</v>
      </c>
      <c r="B77" s="64" t="s">
        <v>250</v>
      </c>
      <c r="C77" s="65">
        <v>7633</v>
      </c>
      <c r="D77" s="66">
        <v>0</v>
      </c>
      <c r="E77" s="66">
        <v>27</v>
      </c>
      <c r="F77" s="67">
        <v>0</v>
      </c>
      <c r="G77" s="86" t="s">
        <v>227</v>
      </c>
      <c r="H77" s="90" t="s">
        <v>251</v>
      </c>
      <c r="I77" s="91">
        <v>225</v>
      </c>
      <c r="J77" s="91">
        <v>0</v>
      </c>
      <c r="K77" s="91">
        <v>0</v>
      </c>
      <c r="L77" s="91">
        <v>1</v>
      </c>
    </row>
    <row r="78" spans="1:12" ht="14.25" customHeight="1">
      <c r="A78" s="72" t="s">
        <v>395</v>
      </c>
      <c r="B78" s="75" t="s">
        <v>396</v>
      </c>
      <c r="C78" s="65">
        <v>4715</v>
      </c>
      <c r="D78" s="66">
        <v>0</v>
      </c>
      <c r="E78" s="66">
        <v>62</v>
      </c>
      <c r="F78" s="67">
        <v>0</v>
      </c>
      <c r="G78" s="86" t="s">
        <v>228</v>
      </c>
      <c r="H78" s="90" t="s">
        <v>252</v>
      </c>
      <c r="I78" s="91">
        <v>65</v>
      </c>
      <c r="J78" s="91">
        <v>0</v>
      </c>
      <c r="K78" s="91">
        <v>1</v>
      </c>
      <c r="L78" s="91">
        <v>6</v>
      </c>
    </row>
    <row r="79" spans="1:12" ht="13.5" customHeight="1" thickBot="1">
      <c r="A79" s="93" t="s">
        <v>397</v>
      </c>
      <c r="B79" s="94" t="s">
        <v>398</v>
      </c>
      <c r="C79" s="95">
        <v>3150</v>
      </c>
      <c r="D79" s="96">
        <v>2</v>
      </c>
      <c r="E79" s="96">
        <v>22</v>
      </c>
      <c r="F79" s="97">
        <v>0</v>
      </c>
      <c r="G79" s="98"/>
      <c r="H79" s="94"/>
      <c r="I79" s="99"/>
      <c r="J79" s="99"/>
      <c r="K79" s="91"/>
      <c r="L79" s="91"/>
    </row>
    <row r="80" spans="9:12" ht="15" customHeight="1">
      <c r="I80" s="207" t="s">
        <v>229</v>
      </c>
      <c r="J80" s="207"/>
      <c r="K80" s="208"/>
      <c r="L80" s="208"/>
    </row>
    <row r="81" ht="15" customHeight="1"/>
    <row r="82" ht="15" customHeight="1"/>
    <row r="84" ht="17.25">
      <c r="G84" s="3"/>
    </row>
    <row r="85" ht="17.25">
      <c r="G85" s="3"/>
    </row>
    <row r="86" ht="17.25">
      <c r="G86" s="3"/>
    </row>
    <row r="87" ht="17.25">
      <c r="G87" s="3"/>
    </row>
    <row r="88" ht="17.25">
      <c r="G88" s="3"/>
    </row>
    <row r="89" ht="17.25">
      <c r="G89" s="3"/>
    </row>
    <row r="90" ht="17.25">
      <c r="G90" s="3"/>
    </row>
    <row r="91" ht="17.25">
      <c r="G91" s="3"/>
    </row>
    <row r="92" ht="17.25">
      <c r="G92" s="3"/>
    </row>
    <row r="93" ht="17.25">
      <c r="G93" s="3"/>
    </row>
    <row r="94" ht="17.25">
      <c r="G94" s="3"/>
    </row>
    <row r="95" ht="17.25">
      <c r="G95" s="3"/>
    </row>
    <row r="96" ht="17.25">
      <c r="G96" s="3"/>
    </row>
    <row r="97" ht="17.25">
      <c r="G97" s="3"/>
    </row>
    <row r="98" ht="17.25">
      <c r="G98" s="3"/>
    </row>
    <row r="99" ht="17.25">
      <c r="G99" s="3"/>
    </row>
    <row r="100" ht="17.25">
      <c r="G100" s="3"/>
    </row>
    <row r="101" ht="17.25">
      <c r="G101" s="3"/>
    </row>
    <row r="102" ht="17.25">
      <c r="G102" s="3"/>
    </row>
    <row r="103" ht="17.25">
      <c r="G103" s="3"/>
    </row>
    <row r="104" ht="17.25">
      <c r="G104" s="3"/>
    </row>
    <row r="105" ht="17.25">
      <c r="G105" s="3"/>
    </row>
    <row r="106" ht="17.25">
      <c r="G106" s="3"/>
    </row>
    <row r="107" ht="17.25">
      <c r="G107" s="3"/>
    </row>
    <row r="108" ht="17.25">
      <c r="G108" s="3"/>
    </row>
    <row r="109" ht="17.25">
      <c r="G109" s="3"/>
    </row>
    <row r="110" ht="17.25">
      <c r="G110" s="3"/>
    </row>
    <row r="111" ht="17.25">
      <c r="G111" s="3"/>
    </row>
    <row r="112" ht="17.25">
      <c r="G112" s="3"/>
    </row>
    <row r="113" ht="17.25">
      <c r="G113" s="3"/>
    </row>
    <row r="114" ht="17.25">
      <c r="G114" s="3"/>
    </row>
    <row r="115" ht="17.25">
      <c r="G115" s="3"/>
    </row>
    <row r="116" ht="17.25">
      <c r="G116" s="3"/>
    </row>
    <row r="117" ht="17.25">
      <c r="G117" s="3"/>
    </row>
    <row r="118" ht="17.25">
      <c r="G118" s="3"/>
    </row>
    <row r="119" ht="17.25">
      <c r="G119" s="3"/>
    </row>
    <row r="120" ht="17.25">
      <c r="G120" s="3"/>
    </row>
    <row r="121" ht="17.25">
      <c r="G121" s="3"/>
    </row>
    <row r="122" ht="17.25">
      <c r="G122" s="3"/>
    </row>
    <row r="123" ht="17.25">
      <c r="G123" s="3"/>
    </row>
    <row r="124" ht="17.25">
      <c r="G124" s="3"/>
    </row>
    <row r="125" ht="17.25">
      <c r="G125" s="3"/>
    </row>
    <row r="126" ht="17.25">
      <c r="G126" s="3"/>
    </row>
    <row r="127" ht="17.25">
      <c r="G127" s="3"/>
    </row>
    <row r="128" ht="17.25">
      <c r="G128" s="3"/>
    </row>
    <row r="129" ht="17.25">
      <c r="G129" s="3"/>
    </row>
    <row r="130" ht="17.25">
      <c r="G130" s="3"/>
    </row>
    <row r="131" ht="17.25">
      <c r="G131" s="3"/>
    </row>
    <row r="132" ht="17.25">
      <c r="G132" s="3"/>
    </row>
    <row r="133" ht="17.25">
      <c r="G133" s="3"/>
    </row>
    <row r="134" ht="17.25">
      <c r="G134" s="3"/>
    </row>
    <row r="135" ht="17.25">
      <c r="G135" s="3"/>
    </row>
    <row r="136" ht="17.25">
      <c r="G136" s="3"/>
    </row>
    <row r="137" ht="17.25">
      <c r="G137" s="3"/>
    </row>
    <row r="138" ht="17.25">
      <c r="G138" s="3"/>
    </row>
    <row r="139" ht="17.25">
      <c r="G139" s="3"/>
    </row>
    <row r="140" ht="17.25">
      <c r="G140" s="3"/>
    </row>
    <row r="141" ht="17.25">
      <c r="G141" s="3"/>
    </row>
    <row r="142" ht="17.25">
      <c r="G142" s="3"/>
    </row>
    <row r="143" ht="17.25">
      <c r="G143" s="3"/>
    </row>
    <row r="144" ht="17.25">
      <c r="G144" s="3"/>
    </row>
    <row r="145" ht="17.25">
      <c r="G145" s="3"/>
    </row>
    <row r="146" ht="17.25">
      <c r="G146" s="3"/>
    </row>
    <row r="147" ht="17.25">
      <c r="G147" s="3"/>
    </row>
    <row r="148" ht="17.25">
      <c r="G148" s="3"/>
    </row>
    <row r="149" ht="17.25">
      <c r="G149" s="3"/>
    </row>
    <row r="150" ht="17.25">
      <c r="G150" s="3"/>
    </row>
    <row r="151" ht="17.25">
      <c r="G151" s="3"/>
    </row>
    <row r="152" ht="17.25">
      <c r="G152" s="3"/>
    </row>
    <row r="153" ht="17.25">
      <c r="G153" s="3"/>
    </row>
    <row r="154" ht="17.25">
      <c r="G154" s="3"/>
    </row>
    <row r="155" ht="17.25">
      <c r="G155" s="3"/>
    </row>
    <row r="156" ht="17.25">
      <c r="G156" s="3"/>
    </row>
    <row r="157" ht="17.25">
      <c r="G157" s="3"/>
    </row>
    <row r="158" ht="17.25">
      <c r="G158" s="3"/>
    </row>
    <row r="159" ht="17.25">
      <c r="G159" s="3"/>
    </row>
    <row r="160" ht="17.25">
      <c r="G160" s="3"/>
    </row>
    <row r="161" ht="17.25">
      <c r="G161" s="3"/>
    </row>
    <row r="162" ht="17.25">
      <c r="G162" s="3"/>
    </row>
  </sheetData>
  <mergeCells count="11">
    <mergeCell ref="J2:L2"/>
    <mergeCell ref="I80:L80"/>
    <mergeCell ref="G2:G3"/>
    <mergeCell ref="A1:F1"/>
    <mergeCell ref="B2:B3"/>
    <mergeCell ref="A2:A3"/>
    <mergeCell ref="C2:C3"/>
    <mergeCell ref="D2:F2"/>
    <mergeCell ref="H2:H3"/>
    <mergeCell ref="I2:I3"/>
    <mergeCell ref="K1:L1"/>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dimension ref="A1:AD66"/>
  <sheetViews>
    <sheetView showGridLines="0" tabSelected="1" view="pageBreakPreview" zoomScaleSheetLayoutView="100" workbookViewId="0" topLeftCell="A37">
      <selection activeCell="P5" sqref="P5"/>
    </sheetView>
  </sheetViews>
  <sheetFormatPr defaultColWidth="8.83203125" defaultRowHeight="18"/>
  <cols>
    <col min="1" max="2" width="3.66015625" style="42" customWidth="1"/>
    <col min="3" max="30" width="3.5" style="42" customWidth="1"/>
    <col min="31" max="16384" width="8.83203125" style="42" customWidth="1"/>
  </cols>
  <sheetData>
    <row r="1" spans="1:30" ht="23.25" customHeight="1">
      <c r="A1" s="296" t="s">
        <v>253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ht="7.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3" spans="2:30" ht="105.75" customHeight="1">
      <c r="B3" s="161" t="s">
        <v>254</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row>
    <row r="4" ht="7.5" customHeight="1">
      <c r="R4" s="103"/>
    </row>
    <row r="5" spans="1:30" ht="22.5" customHeight="1" thickBot="1">
      <c r="A5" s="104" t="s">
        <v>255</v>
      </c>
      <c r="B5" s="104"/>
      <c r="C5" s="104"/>
      <c r="D5" s="104"/>
      <c r="E5" s="104"/>
      <c r="F5" s="104"/>
      <c r="G5" s="104"/>
      <c r="H5" s="104"/>
      <c r="I5" s="104"/>
      <c r="J5" s="104"/>
      <c r="K5" s="104"/>
      <c r="L5" s="104"/>
      <c r="M5" s="104"/>
      <c r="N5" s="104"/>
      <c r="O5" s="104"/>
      <c r="P5" s="104"/>
      <c r="Q5" s="104"/>
      <c r="R5" s="104"/>
      <c r="S5" s="104"/>
      <c r="T5" s="104"/>
      <c r="U5" s="104"/>
      <c r="W5" s="104"/>
      <c r="X5" s="105"/>
      <c r="Y5" s="101" t="s">
        <v>399</v>
      </c>
      <c r="AB5" s="106"/>
      <c r="AC5" s="106"/>
      <c r="AD5" s="106"/>
    </row>
    <row r="6" spans="1:28" ht="17.25" customHeight="1">
      <c r="A6" s="107"/>
      <c r="B6" s="107"/>
      <c r="C6" s="108"/>
      <c r="D6" s="241" t="s">
        <v>291</v>
      </c>
      <c r="E6" s="186"/>
      <c r="F6" s="186"/>
      <c r="G6" s="186"/>
      <c r="H6" s="186"/>
      <c r="I6" s="186"/>
      <c r="J6" s="187"/>
      <c r="K6" s="185" t="s">
        <v>256</v>
      </c>
      <c r="L6" s="186"/>
      <c r="M6" s="186"/>
      <c r="N6" s="186"/>
      <c r="O6" s="186"/>
      <c r="P6" s="186"/>
      <c r="Q6" s="186"/>
      <c r="R6" s="186"/>
      <c r="S6" s="186"/>
      <c r="T6" s="186"/>
      <c r="U6" s="186"/>
      <c r="V6" s="186"/>
      <c r="W6" s="196" t="s">
        <v>257</v>
      </c>
      <c r="X6" s="197"/>
      <c r="Y6" s="197"/>
      <c r="Z6" s="103"/>
      <c r="AA6" s="103"/>
      <c r="AB6" s="103"/>
    </row>
    <row r="7" spans="1:25" ht="33" customHeight="1">
      <c r="A7" s="109"/>
      <c r="B7" s="109"/>
      <c r="C7" s="110"/>
      <c r="D7" s="290" t="s">
        <v>292</v>
      </c>
      <c r="E7" s="291"/>
      <c r="F7" s="291"/>
      <c r="G7" s="303"/>
      <c r="H7" s="290" t="s">
        <v>293</v>
      </c>
      <c r="I7" s="291"/>
      <c r="J7" s="291"/>
      <c r="K7" s="298" t="s">
        <v>258</v>
      </c>
      <c r="L7" s="299"/>
      <c r="M7" s="300"/>
      <c r="N7" s="298" t="s">
        <v>259</v>
      </c>
      <c r="O7" s="299"/>
      <c r="P7" s="300"/>
      <c r="Q7" s="290" t="s">
        <v>260</v>
      </c>
      <c r="R7" s="291"/>
      <c r="S7" s="303"/>
      <c r="T7" s="290" t="s">
        <v>261</v>
      </c>
      <c r="U7" s="291"/>
      <c r="V7" s="291"/>
      <c r="W7" s="332"/>
      <c r="X7" s="333"/>
      <c r="Y7" s="333"/>
    </row>
    <row r="8" spans="1:25" ht="18" customHeight="1">
      <c r="A8" s="202" t="s">
        <v>262</v>
      </c>
      <c r="B8" s="202"/>
      <c r="C8" s="203"/>
      <c r="D8" s="297">
        <f>SUM(D9:G16)</f>
        <v>794</v>
      </c>
      <c r="E8" s="297"/>
      <c r="F8" s="297"/>
      <c r="G8" s="297"/>
      <c r="H8" s="297">
        <f>SUM(H9:J16)</f>
        <v>21</v>
      </c>
      <c r="I8" s="297"/>
      <c r="J8" s="297"/>
      <c r="K8" s="301">
        <f>SUM(K9:M16)</f>
        <v>49</v>
      </c>
      <c r="L8" s="302"/>
      <c r="M8" s="302"/>
      <c r="N8" s="302">
        <f>SUM(N9:P16)</f>
        <v>12</v>
      </c>
      <c r="O8" s="302"/>
      <c r="P8" s="302"/>
      <c r="Q8" s="317">
        <f>SUM(Q9:S16)</f>
        <v>47</v>
      </c>
      <c r="R8" s="317"/>
      <c r="S8" s="317"/>
      <c r="T8" s="317">
        <f>SUM(T9:V16)</f>
        <v>284</v>
      </c>
      <c r="U8" s="317"/>
      <c r="V8" s="317"/>
      <c r="W8" s="292">
        <f>SUM(W9:Y16)</f>
        <v>2240</v>
      </c>
      <c r="X8" s="293"/>
      <c r="Y8" s="293"/>
    </row>
    <row r="9" spans="1:25" ht="18" customHeight="1">
      <c r="A9" s="204" t="s">
        <v>18</v>
      </c>
      <c r="B9" s="204"/>
      <c r="C9" s="205"/>
      <c r="D9" s="306">
        <v>81</v>
      </c>
      <c r="E9" s="306"/>
      <c r="F9" s="306"/>
      <c r="G9" s="306"/>
      <c r="H9" s="304">
        <v>2</v>
      </c>
      <c r="I9" s="304"/>
      <c r="J9" s="304"/>
      <c r="K9" s="307">
        <v>10</v>
      </c>
      <c r="L9" s="308"/>
      <c r="M9" s="308"/>
      <c r="N9" s="309">
        <v>1</v>
      </c>
      <c r="O9" s="309"/>
      <c r="P9" s="309"/>
      <c r="Q9" s="314">
        <v>9</v>
      </c>
      <c r="R9" s="314"/>
      <c r="S9" s="314"/>
      <c r="T9" s="314">
        <v>41</v>
      </c>
      <c r="U9" s="314"/>
      <c r="V9" s="314"/>
      <c r="W9" s="266">
        <v>316</v>
      </c>
      <c r="X9" s="267"/>
      <c r="Y9" s="267"/>
    </row>
    <row r="10" spans="1:25" ht="18" customHeight="1">
      <c r="A10" s="204" t="s">
        <v>19</v>
      </c>
      <c r="B10" s="204"/>
      <c r="C10" s="205"/>
      <c r="D10" s="306">
        <v>84</v>
      </c>
      <c r="E10" s="306"/>
      <c r="F10" s="306"/>
      <c r="G10" s="306"/>
      <c r="H10" s="304">
        <v>1</v>
      </c>
      <c r="I10" s="304"/>
      <c r="J10" s="304"/>
      <c r="K10" s="307">
        <v>7</v>
      </c>
      <c r="L10" s="308"/>
      <c r="M10" s="308"/>
      <c r="N10" s="309">
        <v>1</v>
      </c>
      <c r="O10" s="309"/>
      <c r="P10" s="309"/>
      <c r="Q10" s="314">
        <v>2</v>
      </c>
      <c r="R10" s="314"/>
      <c r="S10" s="314"/>
      <c r="T10" s="314">
        <v>58</v>
      </c>
      <c r="U10" s="314"/>
      <c r="V10" s="314"/>
      <c r="W10" s="266">
        <v>178</v>
      </c>
      <c r="X10" s="267"/>
      <c r="Y10" s="267"/>
    </row>
    <row r="11" spans="1:25" ht="18" customHeight="1">
      <c r="A11" s="204" t="s">
        <v>20</v>
      </c>
      <c r="B11" s="204"/>
      <c r="C11" s="205"/>
      <c r="D11" s="306">
        <v>154</v>
      </c>
      <c r="E11" s="306"/>
      <c r="F11" s="306"/>
      <c r="G11" s="306"/>
      <c r="H11" s="304">
        <v>7</v>
      </c>
      <c r="I11" s="304"/>
      <c r="J11" s="304"/>
      <c r="K11" s="307">
        <v>6</v>
      </c>
      <c r="L11" s="308"/>
      <c r="M11" s="308"/>
      <c r="N11" s="309">
        <v>5</v>
      </c>
      <c r="O11" s="309"/>
      <c r="P11" s="309"/>
      <c r="Q11" s="314">
        <v>15</v>
      </c>
      <c r="R11" s="314"/>
      <c r="S11" s="314"/>
      <c r="T11" s="314">
        <v>52</v>
      </c>
      <c r="U11" s="314"/>
      <c r="V11" s="314"/>
      <c r="W11" s="266">
        <v>255</v>
      </c>
      <c r="X11" s="267"/>
      <c r="Y11" s="267"/>
    </row>
    <row r="12" spans="1:25" ht="18" customHeight="1">
      <c r="A12" s="204" t="s">
        <v>21</v>
      </c>
      <c r="B12" s="204"/>
      <c r="C12" s="205"/>
      <c r="D12" s="306">
        <v>98</v>
      </c>
      <c r="E12" s="306"/>
      <c r="F12" s="306"/>
      <c r="G12" s="306"/>
      <c r="H12" s="304">
        <v>6</v>
      </c>
      <c r="I12" s="304"/>
      <c r="J12" s="304"/>
      <c r="K12" s="307">
        <v>7</v>
      </c>
      <c r="L12" s="308"/>
      <c r="M12" s="308"/>
      <c r="N12" s="309">
        <v>2</v>
      </c>
      <c r="O12" s="309"/>
      <c r="P12" s="309"/>
      <c r="Q12" s="314">
        <v>3</v>
      </c>
      <c r="R12" s="314"/>
      <c r="S12" s="314"/>
      <c r="T12" s="314">
        <v>66</v>
      </c>
      <c r="U12" s="314"/>
      <c r="V12" s="314"/>
      <c r="W12" s="266">
        <v>514</v>
      </c>
      <c r="X12" s="267"/>
      <c r="Y12" s="267"/>
    </row>
    <row r="13" spans="1:25" ht="18" customHeight="1">
      <c r="A13" s="204" t="s">
        <v>22</v>
      </c>
      <c r="B13" s="204"/>
      <c r="C13" s="205"/>
      <c r="D13" s="306">
        <v>64</v>
      </c>
      <c r="E13" s="306"/>
      <c r="F13" s="306"/>
      <c r="G13" s="306"/>
      <c r="H13" s="304">
        <v>2</v>
      </c>
      <c r="I13" s="304"/>
      <c r="J13" s="304"/>
      <c r="K13" s="313">
        <v>2</v>
      </c>
      <c r="L13" s="314"/>
      <c r="M13" s="314"/>
      <c r="N13" s="309">
        <v>1</v>
      </c>
      <c r="O13" s="309"/>
      <c r="P13" s="309"/>
      <c r="Q13" s="314">
        <v>3</v>
      </c>
      <c r="R13" s="314"/>
      <c r="S13" s="314"/>
      <c r="T13" s="314">
        <v>19</v>
      </c>
      <c r="U13" s="314"/>
      <c r="V13" s="314"/>
      <c r="W13" s="266">
        <v>293</v>
      </c>
      <c r="X13" s="267"/>
      <c r="Y13" s="267"/>
    </row>
    <row r="14" spans="1:25" ht="18" customHeight="1">
      <c r="A14" s="204" t="s">
        <v>23</v>
      </c>
      <c r="B14" s="204"/>
      <c r="C14" s="205"/>
      <c r="D14" s="306">
        <v>73</v>
      </c>
      <c r="E14" s="306"/>
      <c r="F14" s="306"/>
      <c r="G14" s="306"/>
      <c r="H14" s="304">
        <v>3</v>
      </c>
      <c r="I14" s="304"/>
      <c r="J14" s="304"/>
      <c r="K14" s="307">
        <v>5</v>
      </c>
      <c r="L14" s="308"/>
      <c r="M14" s="308"/>
      <c r="N14" s="309">
        <v>2</v>
      </c>
      <c r="O14" s="309"/>
      <c r="P14" s="309"/>
      <c r="Q14" s="314">
        <v>4</v>
      </c>
      <c r="R14" s="314"/>
      <c r="S14" s="314"/>
      <c r="T14" s="314">
        <v>28</v>
      </c>
      <c r="U14" s="314"/>
      <c r="V14" s="314"/>
      <c r="W14" s="266">
        <v>289</v>
      </c>
      <c r="X14" s="267"/>
      <c r="Y14" s="267"/>
    </row>
    <row r="15" spans="1:25" ht="18" customHeight="1">
      <c r="A15" s="204" t="s">
        <v>24</v>
      </c>
      <c r="B15" s="204"/>
      <c r="C15" s="205"/>
      <c r="D15" s="306">
        <v>71</v>
      </c>
      <c r="E15" s="306"/>
      <c r="F15" s="306"/>
      <c r="G15" s="306"/>
      <c r="H15" s="304" t="s">
        <v>400</v>
      </c>
      <c r="I15" s="304"/>
      <c r="J15" s="304"/>
      <c r="K15" s="307">
        <v>1</v>
      </c>
      <c r="L15" s="308"/>
      <c r="M15" s="308"/>
      <c r="N15" s="324" t="s">
        <v>400</v>
      </c>
      <c r="O15" s="324"/>
      <c r="P15" s="324"/>
      <c r="Q15" s="314">
        <v>4</v>
      </c>
      <c r="R15" s="314"/>
      <c r="S15" s="314"/>
      <c r="T15" s="314">
        <v>16</v>
      </c>
      <c r="U15" s="314"/>
      <c r="V15" s="314"/>
      <c r="W15" s="266">
        <v>395</v>
      </c>
      <c r="X15" s="267"/>
      <c r="Y15" s="267"/>
    </row>
    <row r="16" spans="1:25" ht="18" customHeight="1" thickBot="1">
      <c r="A16" s="125" t="s">
        <v>263</v>
      </c>
      <c r="B16" s="125"/>
      <c r="C16" s="122"/>
      <c r="D16" s="315">
        <v>169</v>
      </c>
      <c r="E16" s="315"/>
      <c r="F16" s="315"/>
      <c r="G16" s="315"/>
      <c r="H16" s="316" t="s">
        <v>400</v>
      </c>
      <c r="I16" s="316"/>
      <c r="J16" s="316"/>
      <c r="K16" s="325">
        <v>11</v>
      </c>
      <c r="L16" s="326"/>
      <c r="M16" s="326"/>
      <c r="N16" s="327" t="s">
        <v>400</v>
      </c>
      <c r="O16" s="327"/>
      <c r="P16" s="327"/>
      <c r="Q16" s="318">
        <v>7</v>
      </c>
      <c r="R16" s="318"/>
      <c r="S16" s="318"/>
      <c r="T16" s="318">
        <v>4</v>
      </c>
      <c r="U16" s="318"/>
      <c r="V16" s="318"/>
      <c r="W16" s="294" t="s">
        <v>400</v>
      </c>
      <c r="X16" s="295"/>
      <c r="Y16" s="295"/>
    </row>
    <row r="17" spans="3:18" ht="9" customHeight="1">
      <c r="C17" s="103"/>
      <c r="D17" s="103"/>
      <c r="E17" s="103"/>
      <c r="F17" s="103"/>
      <c r="G17" s="103"/>
      <c r="H17" s="103"/>
      <c r="I17" s="103"/>
      <c r="J17" s="103"/>
      <c r="K17" s="103"/>
      <c r="L17" s="103"/>
      <c r="M17" s="103"/>
      <c r="N17" s="103"/>
      <c r="O17" s="103"/>
      <c r="P17" s="103"/>
      <c r="Q17" s="103"/>
      <c r="R17" s="103"/>
    </row>
    <row r="18" spans="3:18" ht="9" customHeight="1">
      <c r="C18" s="103"/>
      <c r="D18" s="103"/>
      <c r="E18" s="103"/>
      <c r="F18" s="103"/>
      <c r="G18" s="103"/>
      <c r="H18" s="103"/>
      <c r="I18" s="103"/>
      <c r="J18" s="103"/>
      <c r="K18" s="103"/>
      <c r="L18" s="103"/>
      <c r="M18" s="103"/>
      <c r="N18" s="103"/>
      <c r="O18" s="103"/>
      <c r="P18" s="103"/>
      <c r="Q18" s="103"/>
      <c r="R18" s="103"/>
    </row>
    <row r="19" spans="3:18" ht="9" customHeight="1">
      <c r="C19" s="103"/>
      <c r="D19" s="103"/>
      <c r="E19" s="103"/>
      <c r="F19" s="103"/>
      <c r="G19" s="103"/>
      <c r="H19" s="103"/>
      <c r="I19" s="103"/>
      <c r="J19" s="103"/>
      <c r="K19" s="103"/>
      <c r="L19" s="103"/>
      <c r="M19" s="103"/>
      <c r="N19" s="103"/>
      <c r="O19" s="103"/>
      <c r="P19" s="103"/>
      <c r="Q19" s="103"/>
      <c r="R19" s="103"/>
    </row>
    <row r="20" spans="1:23" ht="22.5" customHeight="1" thickBot="1">
      <c r="A20" s="111" t="s">
        <v>264</v>
      </c>
      <c r="B20" s="111"/>
      <c r="C20" s="111"/>
      <c r="D20" s="111"/>
      <c r="E20" s="111"/>
      <c r="F20" s="111"/>
      <c r="G20" s="111"/>
      <c r="H20" s="111"/>
      <c r="I20" s="111"/>
      <c r="J20" s="111"/>
      <c r="K20" s="103"/>
      <c r="O20" s="103"/>
      <c r="W20" s="101" t="s">
        <v>399</v>
      </c>
    </row>
    <row r="21" spans="1:24" ht="17.25">
      <c r="A21" s="248"/>
      <c r="B21" s="249"/>
      <c r="C21" s="249"/>
      <c r="D21" s="249"/>
      <c r="E21" s="249"/>
      <c r="F21" s="249" t="s">
        <v>262</v>
      </c>
      <c r="G21" s="249"/>
      <c r="H21" s="249"/>
      <c r="I21" s="249"/>
      <c r="J21" s="249"/>
      <c r="K21" s="249"/>
      <c r="L21" s="337" t="s">
        <v>265</v>
      </c>
      <c r="M21" s="337"/>
      <c r="N21" s="337"/>
      <c r="O21" s="337"/>
      <c r="P21" s="337"/>
      <c r="Q21" s="337"/>
      <c r="R21" s="322" t="s">
        <v>266</v>
      </c>
      <c r="S21" s="323"/>
      <c r="T21" s="323"/>
      <c r="U21" s="323"/>
      <c r="V21" s="323"/>
      <c r="W21" s="323"/>
      <c r="X21" s="112"/>
    </row>
    <row r="22" spans="1:23" ht="17.25">
      <c r="A22" s="250" t="s">
        <v>267</v>
      </c>
      <c r="B22" s="250"/>
      <c r="C22" s="250"/>
      <c r="D22" s="250"/>
      <c r="E22" s="251"/>
      <c r="F22" s="319">
        <f>SUM(L22:T22)</f>
        <v>4</v>
      </c>
      <c r="G22" s="320"/>
      <c r="H22" s="320"/>
      <c r="I22" s="320"/>
      <c r="J22" s="320"/>
      <c r="K22" s="321"/>
      <c r="L22" s="233" t="s">
        <v>400</v>
      </c>
      <c r="M22" s="234"/>
      <c r="N22" s="234"/>
      <c r="O22" s="234"/>
      <c r="P22" s="234"/>
      <c r="Q22" s="240"/>
      <c r="R22" s="233">
        <v>4</v>
      </c>
      <c r="S22" s="234"/>
      <c r="T22" s="234"/>
      <c r="U22" s="234"/>
      <c r="V22" s="234"/>
      <c r="W22" s="234"/>
    </row>
    <row r="23" spans="1:23" ht="17.25">
      <c r="A23" s="250" t="s">
        <v>268</v>
      </c>
      <c r="B23" s="250"/>
      <c r="C23" s="250"/>
      <c r="D23" s="250"/>
      <c r="E23" s="251"/>
      <c r="F23" s="319">
        <f aca="true" t="shared" si="0" ref="F23:F33">SUM(L23:T23)</f>
        <v>25</v>
      </c>
      <c r="G23" s="320"/>
      <c r="H23" s="320"/>
      <c r="I23" s="320"/>
      <c r="J23" s="320"/>
      <c r="K23" s="321"/>
      <c r="L23" s="233">
        <v>13</v>
      </c>
      <c r="M23" s="234"/>
      <c r="N23" s="234"/>
      <c r="O23" s="234"/>
      <c r="P23" s="234"/>
      <c r="Q23" s="240"/>
      <c r="R23" s="233">
        <v>12</v>
      </c>
      <c r="S23" s="234"/>
      <c r="T23" s="234"/>
      <c r="U23" s="234"/>
      <c r="V23" s="234"/>
      <c r="W23" s="234"/>
    </row>
    <row r="24" spans="1:23" ht="17.25">
      <c r="A24" s="250" t="s">
        <v>269</v>
      </c>
      <c r="B24" s="250"/>
      <c r="C24" s="250"/>
      <c r="D24" s="250"/>
      <c r="E24" s="251"/>
      <c r="F24" s="319">
        <f t="shared" si="0"/>
        <v>77</v>
      </c>
      <c r="G24" s="320"/>
      <c r="H24" s="320"/>
      <c r="I24" s="320"/>
      <c r="J24" s="320"/>
      <c r="K24" s="321"/>
      <c r="L24" s="233">
        <v>37</v>
      </c>
      <c r="M24" s="234"/>
      <c r="N24" s="234"/>
      <c r="O24" s="234"/>
      <c r="P24" s="234"/>
      <c r="Q24" s="240"/>
      <c r="R24" s="233">
        <v>40</v>
      </c>
      <c r="S24" s="234"/>
      <c r="T24" s="234"/>
      <c r="U24" s="234"/>
      <c r="V24" s="234"/>
      <c r="W24" s="234"/>
    </row>
    <row r="25" spans="1:23" ht="17.25">
      <c r="A25" s="250" t="s">
        <v>270</v>
      </c>
      <c r="B25" s="250"/>
      <c r="C25" s="250"/>
      <c r="D25" s="250"/>
      <c r="E25" s="251"/>
      <c r="F25" s="319">
        <f t="shared" si="0"/>
        <v>135</v>
      </c>
      <c r="G25" s="320"/>
      <c r="H25" s="320"/>
      <c r="I25" s="320"/>
      <c r="J25" s="320"/>
      <c r="K25" s="321"/>
      <c r="L25" s="233">
        <v>66</v>
      </c>
      <c r="M25" s="234"/>
      <c r="N25" s="234"/>
      <c r="O25" s="234"/>
      <c r="P25" s="234"/>
      <c r="Q25" s="240"/>
      <c r="R25" s="233">
        <v>69</v>
      </c>
      <c r="S25" s="234"/>
      <c r="T25" s="234"/>
      <c r="U25" s="234"/>
      <c r="V25" s="234"/>
      <c r="W25" s="234"/>
    </row>
    <row r="26" spans="1:23" ht="17.25">
      <c r="A26" s="250" t="s">
        <v>271</v>
      </c>
      <c r="B26" s="250"/>
      <c r="C26" s="250"/>
      <c r="D26" s="250"/>
      <c r="E26" s="251"/>
      <c r="F26" s="319">
        <f t="shared" si="0"/>
        <v>130</v>
      </c>
      <c r="G26" s="320"/>
      <c r="H26" s="320"/>
      <c r="I26" s="320"/>
      <c r="J26" s="320"/>
      <c r="K26" s="321"/>
      <c r="L26" s="233">
        <v>61</v>
      </c>
      <c r="M26" s="234"/>
      <c r="N26" s="234"/>
      <c r="O26" s="234"/>
      <c r="P26" s="234"/>
      <c r="Q26" s="240"/>
      <c r="R26" s="233">
        <v>69</v>
      </c>
      <c r="S26" s="234"/>
      <c r="T26" s="234"/>
      <c r="U26" s="234"/>
      <c r="V26" s="234"/>
      <c r="W26" s="234"/>
    </row>
    <row r="27" spans="1:23" ht="17.25">
      <c r="A27" s="250" t="s">
        <v>272</v>
      </c>
      <c r="B27" s="250"/>
      <c r="C27" s="250"/>
      <c r="D27" s="250"/>
      <c r="E27" s="251"/>
      <c r="F27" s="319">
        <f t="shared" si="0"/>
        <v>55</v>
      </c>
      <c r="G27" s="320"/>
      <c r="H27" s="320"/>
      <c r="I27" s="320"/>
      <c r="J27" s="320"/>
      <c r="K27" s="321"/>
      <c r="L27" s="233">
        <v>20</v>
      </c>
      <c r="M27" s="234"/>
      <c r="N27" s="234"/>
      <c r="O27" s="234"/>
      <c r="P27" s="234"/>
      <c r="Q27" s="240"/>
      <c r="R27" s="233">
        <v>35</v>
      </c>
      <c r="S27" s="234"/>
      <c r="T27" s="234"/>
      <c r="U27" s="234"/>
      <c r="V27" s="234"/>
      <c r="W27" s="234"/>
    </row>
    <row r="28" spans="1:23" ht="17.25">
      <c r="A28" s="250" t="s">
        <v>273</v>
      </c>
      <c r="B28" s="250"/>
      <c r="C28" s="250"/>
      <c r="D28" s="250"/>
      <c r="E28" s="251"/>
      <c r="F28" s="319">
        <f t="shared" si="0"/>
        <v>61</v>
      </c>
      <c r="G28" s="320"/>
      <c r="H28" s="320"/>
      <c r="I28" s="320"/>
      <c r="J28" s="320"/>
      <c r="K28" s="321"/>
      <c r="L28" s="233">
        <v>32</v>
      </c>
      <c r="M28" s="234"/>
      <c r="N28" s="234"/>
      <c r="O28" s="234"/>
      <c r="P28" s="234"/>
      <c r="Q28" s="240"/>
      <c r="R28" s="233">
        <v>29</v>
      </c>
      <c r="S28" s="234"/>
      <c r="T28" s="234"/>
      <c r="U28" s="234"/>
      <c r="V28" s="234"/>
      <c r="W28" s="234"/>
    </row>
    <row r="29" spans="1:23" ht="17.25">
      <c r="A29" s="250" t="s">
        <v>274</v>
      </c>
      <c r="B29" s="250"/>
      <c r="C29" s="250"/>
      <c r="D29" s="250"/>
      <c r="E29" s="251"/>
      <c r="F29" s="319">
        <f t="shared" si="0"/>
        <v>49</v>
      </c>
      <c r="G29" s="320"/>
      <c r="H29" s="320"/>
      <c r="I29" s="320"/>
      <c r="J29" s="320"/>
      <c r="K29" s="321"/>
      <c r="L29" s="233">
        <v>18</v>
      </c>
      <c r="M29" s="234"/>
      <c r="N29" s="234"/>
      <c r="O29" s="234"/>
      <c r="P29" s="234"/>
      <c r="Q29" s="240"/>
      <c r="R29" s="233">
        <v>31</v>
      </c>
      <c r="S29" s="234"/>
      <c r="T29" s="234"/>
      <c r="U29" s="234"/>
      <c r="V29" s="234"/>
      <c r="W29" s="234"/>
    </row>
    <row r="30" spans="1:23" ht="17.25">
      <c r="A30" s="250" t="s">
        <v>275</v>
      </c>
      <c r="B30" s="250"/>
      <c r="C30" s="250"/>
      <c r="D30" s="250"/>
      <c r="E30" s="251"/>
      <c r="F30" s="319">
        <f t="shared" si="0"/>
        <v>79</v>
      </c>
      <c r="G30" s="320"/>
      <c r="H30" s="320"/>
      <c r="I30" s="320"/>
      <c r="J30" s="320"/>
      <c r="K30" s="321"/>
      <c r="L30" s="233">
        <v>23</v>
      </c>
      <c r="M30" s="234"/>
      <c r="N30" s="234"/>
      <c r="O30" s="234"/>
      <c r="P30" s="234"/>
      <c r="Q30" s="240"/>
      <c r="R30" s="233">
        <v>56</v>
      </c>
      <c r="S30" s="234"/>
      <c r="T30" s="234"/>
      <c r="U30" s="234"/>
      <c r="V30" s="234"/>
      <c r="W30" s="234"/>
    </row>
    <row r="31" spans="1:23" ht="17.25">
      <c r="A31" s="250" t="s">
        <v>276</v>
      </c>
      <c r="B31" s="250"/>
      <c r="C31" s="250"/>
      <c r="D31" s="250"/>
      <c r="E31" s="251"/>
      <c r="F31" s="319">
        <f t="shared" si="0"/>
        <v>63</v>
      </c>
      <c r="G31" s="320"/>
      <c r="H31" s="320"/>
      <c r="I31" s="320"/>
      <c r="J31" s="320"/>
      <c r="K31" s="321"/>
      <c r="L31" s="233">
        <v>23</v>
      </c>
      <c r="M31" s="234"/>
      <c r="N31" s="234"/>
      <c r="O31" s="234"/>
      <c r="P31" s="234"/>
      <c r="Q31" s="240"/>
      <c r="R31" s="233">
        <v>40</v>
      </c>
      <c r="S31" s="234"/>
      <c r="T31" s="234"/>
      <c r="U31" s="234"/>
      <c r="V31" s="234"/>
      <c r="W31" s="234"/>
    </row>
    <row r="32" spans="1:23" ht="17.25">
      <c r="A32" s="250" t="s">
        <v>277</v>
      </c>
      <c r="B32" s="250"/>
      <c r="C32" s="250"/>
      <c r="D32" s="250"/>
      <c r="E32" s="251"/>
      <c r="F32" s="319">
        <f t="shared" si="0"/>
        <v>52</v>
      </c>
      <c r="G32" s="320"/>
      <c r="H32" s="320"/>
      <c r="I32" s="320"/>
      <c r="J32" s="320"/>
      <c r="K32" s="321"/>
      <c r="L32" s="233">
        <v>15</v>
      </c>
      <c r="M32" s="234"/>
      <c r="N32" s="234"/>
      <c r="O32" s="234"/>
      <c r="P32" s="234"/>
      <c r="Q32" s="240"/>
      <c r="R32" s="233">
        <v>37</v>
      </c>
      <c r="S32" s="234"/>
      <c r="T32" s="234"/>
      <c r="U32" s="234"/>
      <c r="V32" s="234"/>
      <c r="W32" s="234"/>
    </row>
    <row r="33" spans="1:23" ht="18" thickBot="1">
      <c r="A33" s="328" t="s">
        <v>278</v>
      </c>
      <c r="B33" s="328"/>
      <c r="C33" s="328"/>
      <c r="D33" s="328"/>
      <c r="E33" s="329"/>
      <c r="F33" s="334">
        <f t="shared" si="0"/>
        <v>64</v>
      </c>
      <c r="G33" s="335"/>
      <c r="H33" s="335"/>
      <c r="I33" s="335"/>
      <c r="J33" s="335"/>
      <c r="K33" s="336"/>
      <c r="L33" s="235">
        <v>21</v>
      </c>
      <c r="M33" s="236"/>
      <c r="N33" s="236"/>
      <c r="O33" s="236"/>
      <c r="P33" s="236"/>
      <c r="Q33" s="239"/>
      <c r="R33" s="235">
        <v>43</v>
      </c>
      <c r="S33" s="236"/>
      <c r="T33" s="236"/>
      <c r="U33" s="236"/>
      <c r="V33" s="236"/>
      <c r="W33" s="236"/>
    </row>
    <row r="34" spans="1:27" ht="17.25">
      <c r="A34" s="103"/>
      <c r="B34" s="103"/>
      <c r="C34" s="103"/>
      <c r="D34" s="103"/>
      <c r="E34" s="103"/>
      <c r="F34" s="103"/>
      <c r="G34" s="103"/>
      <c r="H34" s="103"/>
      <c r="M34" s="113"/>
      <c r="N34" s="113"/>
      <c r="O34" s="113"/>
      <c r="P34" s="114"/>
      <c r="Q34" s="114"/>
      <c r="R34" s="114"/>
      <c r="S34" s="114"/>
      <c r="T34" s="115"/>
      <c r="U34" s="115"/>
      <c r="V34" s="115"/>
      <c r="W34" s="115"/>
      <c r="X34" s="115"/>
      <c r="Y34" s="115"/>
      <c r="Z34" s="115"/>
      <c r="AA34" s="115"/>
    </row>
    <row r="35" spans="1:27" ht="17.25">
      <c r="A35" s="103"/>
      <c r="B35" s="103"/>
      <c r="C35" s="103"/>
      <c r="D35" s="103"/>
      <c r="E35" s="103"/>
      <c r="F35" s="103"/>
      <c r="G35" s="103"/>
      <c r="H35" s="103"/>
      <c r="M35" s="113"/>
      <c r="N35" s="113"/>
      <c r="O35" s="113"/>
      <c r="P35" s="114"/>
      <c r="Q35" s="114"/>
      <c r="R35" s="114"/>
      <c r="S35" s="114"/>
      <c r="T35" s="115"/>
      <c r="U35" s="115"/>
      <c r="V35" s="115"/>
      <c r="W35" s="115"/>
      <c r="X35" s="115"/>
      <c r="Y35" s="115"/>
      <c r="Z35" s="115"/>
      <c r="AA35" s="115"/>
    </row>
    <row r="36" spans="1:8" ht="11.25" customHeight="1">
      <c r="A36" s="103"/>
      <c r="B36" s="103"/>
      <c r="C36" s="103"/>
      <c r="D36" s="103"/>
      <c r="E36" s="103"/>
      <c r="F36" s="103"/>
      <c r="G36" s="103"/>
      <c r="H36" s="103"/>
    </row>
    <row r="37" spans="1:30" ht="22.5" customHeight="1" thickBot="1">
      <c r="A37" s="280" t="s">
        <v>279</v>
      </c>
      <c r="B37" s="280"/>
      <c r="C37" s="280"/>
      <c r="D37" s="280"/>
      <c r="E37" s="280"/>
      <c r="F37" s="280"/>
      <c r="G37" s="280"/>
      <c r="H37" s="280"/>
      <c r="I37" s="280"/>
      <c r="J37" s="280"/>
      <c r="K37" s="280"/>
      <c r="L37" s="280"/>
      <c r="M37" s="280"/>
      <c r="N37" s="280"/>
      <c r="O37" s="280"/>
      <c r="P37" s="280"/>
      <c r="Q37" s="280"/>
      <c r="R37" s="280"/>
      <c r="S37" s="280"/>
      <c r="T37" s="280"/>
      <c r="U37" s="280"/>
      <c r="V37" s="280"/>
      <c r="W37" s="116"/>
      <c r="X37" s="116"/>
      <c r="Y37" s="116"/>
      <c r="Z37" s="116"/>
      <c r="AA37" s="106" t="str">
        <f>+Y5</f>
        <v>平成19年度</v>
      </c>
      <c r="AB37" s="106"/>
      <c r="AC37" s="106"/>
      <c r="AD37" s="106"/>
    </row>
    <row r="38" spans="1:30" ht="17.25">
      <c r="A38" s="330"/>
      <c r="B38" s="331"/>
      <c r="C38" s="310" t="s">
        <v>280</v>
      </c>
      <c r="D38" s="311"/>
      <c r="E38" s="311"/>
      <c r="F38" s="311"/>
      <c r="G38" s="311"/>
      <c r="H38" s="312"/>
      <c r="I38" s="276" t="s">
        <v>281</v>
      </c>
      <c r="J38" s="277"/>
      <c r="K38" s="277"/>
      <c r="L38" s="277"/>
      <c r="M38" s="305"/>
      <c r="N38" s="276" t="s">
        <v>282</v>
      </c>
      <c r="O38" s="277"/>
      <c r="P38" s="277"/>
      <c r="Q38" s="277"/>
      <c r="R38" s="305"/>
      <c r="S38" s="276" t="s">
        <v>283</v>
      </c>
      <c r="T38" s="277"/>
      <c r="U38" s="277"/>
      <c r="V38" s="277"/>
      <c r="W38" s="305"/>
      <c r="X38" s="276" t="s">
        <v>284</v>
      </c>
      <c r="Y38" s="277"/>
      <c r="Z38" s="277"/>
      <c r="AA38" s="277"/>
      <c r="AB38" s="277"/>
      <c r="AC38" s="103"/>
      <c r="AD38" s="103"/>
    </row>
    <row r="39" spans="1:30" ht="17.25">
      <c r="A39" s="117"/>
      <c r="B39" s="117"/>
      <c r="C39" s="284" t="s">
        <v>285</v>
      </c>
      <c r="D39" s="284"/>
      <c r="E39" s="284"/>
      <c r="F39" s="284"/>
      <c r="G39" s="284" t="s">
        <v>286</v>
      </c>
      <c r="H39" s="284"/>
      <c r="I39" s="284" t="s">
        <v>285</v>
      </c>
      <c r="J39" s="284"/>
      <c r="K39" s="284"/>
      <c r="L39" s="284" t="s">
        <v>286</v>
      </c>
      <c r="M39" s="284"/>
      <c r="N39" s="284" t="s">
        <v>285</v>
      </c>
      <c r="O39" s="284"/>
      <c r="P39" s="284"/>
      <c r="Q39" s="284" t="s">
        <v>286</v>
      </c>
      <c r="R39" s="284"/>
      <c r="S39" s="284" t="s">
        <v>285</v>
      </c>
      <c r="T39" s="284"/>
      <c r="U39" s="284"/>
      <c r="V39" s="284" t="s">
        <v>286</v>
      </c>
      <c r="W39" s="284"/>
      <c r="X39" s="284" t="s">
        <v>285</v>
      </c>
      <c r="Y39" s="284"/>
      <c r="Z39" s="284"/>
      <c r="AA39" s="284" t="s">
        <v>286</v>
      </c>
      <c r="AB39" s="285"/>
      <c r="AC39" s="103"/>
      <c r="AD39" s="103"/>
    </row>
    <row r="40" spans="1:30" ht="17.25">
      <c r="A40" s="288" t="s">
        <v>267</v>
      </c>
      <c r="B40" s="289"/>
      <c r="C40" s="281">
        <v>1</v>
      </c>
      <c r="D40" s="282"/>
      <c r="E40" s="282"/>
      <c r="F40" s="282"/>
      <c r="G40" s="254">
        <f>C40/F22</f>
        <v>0.25</v>
      </c>
      <c r="H40" s="255"/>
      <c r="I40" s="281" t="s">
        <v>41</v>
      </c>
      <c r="J40" s="282"/>
      <c r="K40" s="282"/>
      <c r="L40" s="286" t="s">
        <v>400</v>
      </c>
      <c r="M40" s="287"/>
      <c r="N40" s="281">
        <v>3</v>
      </c>
      <c r="O40" s="282"/>
      <c r="P40" s="282"/>
      <c r="Q40" s="254">
        <f>N40/F22</f>
        <v>0.75</v>
      </c>
      <c r="R40" s="255"/>
      <c r="S40" s="281" t="s">
        <v>41</v>
      </c>
      <c r="T40" s="282"/>
      <c r="U40" s="282"/>
      <c r="V40" s="286" t="s">
        <v>400</v>
      </c>
      <c r="W40" s="287"/>
      <c r="X40" s="281" t="s">
        <v>41</v>
      </c>
      <c r="Y40" s="282"/>
      <c r="Z40" s="282"/>
      <c r="AA40" s="283" t="s">
        <v>400</v>
      </c>
      <c r="AB40" s="283"/>
      <c r="AC40" s="103"/>
      <c r="AD40" s="103"/>
    </row>
    <row r="41" spans="1:30" ht="17.25">
      <c r="A41" s="250" t="s">
        <v>268</v>
      </c>
      <c r="B41" s="251"/>
      <c r="C41" s="237">
        <v>6</v>
      </c>
      <c r="D41" s="238"/>
      <c r="E41" s="238"/>
      <c r="F41" s="238"/>
      <c r="G41" s="254">
        <f>C41/F23</f>
        <v>0.24</v>
      </c>
      <c r="H41" s="255"/>
      <c r="I41" s="237">
        <v>4</v>
      </c>
      <c r="J41" s="238"/>
      <c r="K41" s="238"/>
      <c r="L41" s="256">
        <f>I41/F23</f>
        <v>0.16</v>
      </c>
      <c r="M41" s="275"/>
      <c r="N41" s="237">
        <v>14</v>
      </c>
      <c r="O41" s="238"/>
      <c r="P41" s="238"/>
      <c r="Q41" s="254">
        <f>N41/F23</f>
        <v>0.56</v>
      </c>
      <c r="R41" s="255"/>
      <c r="S41" s="237">
        <v>1</v>
      </c>
      <c r="T41" s="238"/>
      <c r="U41" s="238"/>
      <c r="V41" s="254">
        <f>S41/F23</f>
        <v>0.04</v>
      </c>
      <c r="W41" s="255"/>
      <c r="X41" s="237" t="s">
        <v>41</v>
      </c>
      <c r="Y41" s="238"/>
      <c r="Z41" s="238"/>
      <c r="AA41" s="256" t="s">
        <v>400</v>
      </c>
      <c r="AB41" s="256"/>
      <c r="AC41" s="103"/>
      <c r="AD41" s="103"/>
    </row>
    <row r="42" spans="1:30" ht="17.25">
      <c r="A42" s="250" t="s">
        <v>269</v>
      </c>
      <c r="B42" s="251"/>
      <c r="C42" s="237">
        <v>14</v>
      </c>
      <c r="D42" s="238"/>
      <c r="E42" s="238"/>
      <c r="F42" s="238"/>
      <c r="G42" s="254">
        <f aca="true" t="shared" si="1" ref="G42:G50">C42/F24</f>
        <v>0.18181818181818182</v>
      </c>
      <c r="H42" s="255"/>
      <c r="I42" s="237">
        <v>22</v>
      </c>
      <c r="J42" s="238"/>
      <c r="K42" s="238"/>
      <c r="L42" s="256">
        <f aca="true" t="shared" si="2" ref="L42:L51">I42/F24</f>
        <v>0.2857142857142857</v>
      </c>
      <c r="M42" s="275"/>
      <c r="N42" s="237">
        <v>22</v>
      </c>
      <c r="O42" s="238"/>
      <c r="P42" s="238"/>
      <c r="Q42" s="254">
        <f aca="true" t="shared" si="3" ref="Q42:Q51">N42/F24</f>
        <v>0.2857142857142857</v>
      </c>
      <c r="R42" s="255"/>
      <c r="S42" s="237">
        <v>18</v>
      </c>
      <c r="T42" s="238"/>
      <c r="U42" s="238"/>
      <c r="V42" s="254">
        <f aca="true" t="shared" si="4" ref="V42:V51">S42/F24</f>
        <v>0.23376623376623376</v>
      </c>
      <c r="W42" s="255"/>
      <c r="X42" s="237">
        <v>1</v>
      </c>
      <c r="Y42" s="238"/>
      <c r="Z42" s="238"/>
      <c r="AA42" s="256">
        <f>X42/F24</f>
        <v>0.012987012987012988</v>
      </c>
      <c r="AB42" s="256"/>
      <c r="AC42" s="103"/>
      <c r="AD42" s="103"/>
    </row>
    <row r="43" spans="1:30" ht="17.25">
      <c r="A43" s="250" t="s">
        <v>270</v>
      </c>
      <c r="B43" s="251"/>
      <c r="C43" s="237">
        <v>20</v>
      </c>
      <c r="D43" s="238"/>
      <c r="E43" s="238"/>
      <c r="F43" s="238"/>
      <c r="G43" s="254">
        <f t="shared" si="1"/>
        <v>0.14814814814814814</v>
      </c>
      <c r="H43" s="255"/>
      <c r="I43" s="237">
        <v>32</v>
      </c>
      <c r="J43" s="238"/>
      <c r="K43" s="238"/>
      <c r="L43" s="256">
        <f t="shared" si="2"/>
        <v>0.23703703703703705</v>
      </c>
      <c r="M43" s="275"/>
      <c r="N43" s="237">
        <v>46</v>
      </c>
      <c r="O43" s="238"/>
      <c r="P43" s="238"/>
      <c r="Q43" s="254">
        <f t="shared" si="3"/>
        <v>0.34074074074074073</v>
      </c>
      <c r="R43" s="255"/>
      <c r="S43" s="237">
        <v>32</v>
      </c>
      <c r="T43" s="238"/>
      <c r="U43" s="238"/>
      <c r="V43" s="254">
        <f t="shared" si="4"/>
        <v>0.23703703703703705</v>
      </c>
      <c r="W43" s="255"/>
      <c r="X43" s="237">
        <v>5</v>
      </c>
      <c r="Y43" s="238"/>
      <c r="Z43" s="238"/>
      <c r="AA43" s="256">
        <f>X43/F25</f>
        <v>0.037037037037037035</v>
      </c>
      <c r="AB43" s="256"/>
      <c r="AC43" s="103"/>
      <c r="AD43" s="103"/>
    </row>
    <row r="44" spans="1:30" ht="17.25">
      <c r="A44" s="250" t="s">
        <v>271</v>
      </c>
      <c r="B44" s="251"/>
      <c r="C44" s="237">
        <v>16</v>
      </c>
      <c r="D44" s="238"/>
      <c r="E44" s="238"/>
      <c r="F44" s="238"/>
      <c r="G44" s="254">
        <f t="shared" si="1"/>
        <v>0.12307692307692308</v>
      </c>
      <c r="H44" s="255"/>
      <c r="I44" s="237">
        <v>26</v>
      </c>
      <c r="J44" s="238"/>
      <c r="K44" s="238"/>
      <c r="L44" s="256">
        <f t="shared" si="2"/>
        <v>0.2</v>
      </c>
      <c r="M44" s="275"/>
      <c r="N44" s="237">
        <v>48</v>
      </c>
      <c r="O44" s="238"/>
      <c r="P44" s="238"/>
      <c r="Q44" s="254">
        <f t="shared" si="3"/>
        <v>0.36923076923076925</v>
      </c>
      <c r="R44" s="255"/>
      <c r="S44" s="237">
        <v>33</v>
      </c>
      <c r="T44" s="238"/>
      <c r="U44" s="238"/>
      <c r="V44" s="254">
        <f t="shared" si="4"/>
        <v>0.25384615384615383</v>
      </c>
      <c r="W44" s="255"/>
      <c r="X44" s="237">
        <v>7</v>
      </c>
      <c r="Y44" s="238"/>
      <c r="Z44" s="238"/>
      <c r="AA44" s="256">
        <f aca="true" t="shared" si="5" ref="AA44:AA51">X44/F26</f>
        <v>0.05384615384615385</v>
      </c>
      <c r="AB44" s="256"/>
      <c r="AC44" s="103"/>
      <c r="AD44" s="103"/>
    </row>
    <row r="45" spans="1:30" ht="17.25">
      <c r="A45" s="250" t="s">
        <v>272</v>
      </c>
      <c r="B45" s="251"/>
      <c r="C45" s="237">
        <v>6</v>
      </c>
      <c r="D45" s="238"/>
      <c r="E45" s="238"/>
      <c r="F45" s="238"/>
      <c r="G45" s="254">
        <f t="shared" si="1"/>
        <v>0.10909090909090909</v>
      </c>
      <c r="H45" s="255"/>
      <c r="I45" s="237">
        <v>8</v>
      </c>
      <c r="J45" s="238"/>
      <c r="K45" s="238"/>
      <c r="L45" s="256">
        <f t="shared" si="2"/>
        <v>0.14545454545454545</v>
      </c>
      <c r="M45" s="275"/>
      <c r="N45" s="237">
        <v>24</v>
      </c>
      <c r="O45" s="238"/>
      <c r="P45" s="238"/>
      <c r="Q45" s="254">
        <f t="shared" si="3"/>
        <v>0.43636363636363634</v>
      </c>
      <c r="R45" s="255"/>
      <c r="S45" s="237">
        <v>15</v>
      </c>
      <c r="T45" s="238"/>
      <c r="U45" s="238"/>
      <c r="V45" s="254">
        <f t="shared" si="4"/>
        <v>0.2727272727272727</v>
      </c>
      <c r="W45" s="255"/>
      <c r="X45" s="237">
        <v>2</v>
      </c>
      <c r="Y45" s="238"/>
      <c r="Z45" s="238"/>
      <c r="AA45" s="256">
        <f>X45/F27</f>
        <v>0.03636363636363636</v>
      </c>
      <c r="AB45" s="256"/>
      <c r="AC45" s="103"/>
      <c r="AD45" s="103"/>
    </row>
    <row r="46" spans="1:30" ht="17.25">
      <c r="A46" s="250" t="s">
        <v>273</v>
      </c>
      <c r="B46" s="251"/>
      <c r="C46" s="237">
        <v>4</v>
      </c>
      <c r="D46" s="238"/>
      <c r="E46" s="238"/>
      <c r="F46" s="238"/>
      <c r="G46" s="254">
        <f t="shared" si="1"/>
        <v>0.06557377049180328</v>
      </c>
      <c r="H46" s="255"/>
      <c r="I46" s="237">
        <v>8</v>
      </c>
      <c r="J46" s="238"/>
      <c r="K46" s="238"/>
      <c r="L46" s="256">
        <f t="shared" si="2"/>
        <v>0.13114754098360656</v>
      </c>
      <c r="M46" s="275"/>
      <c r="N46" s="237">
        <v>26</v>
      </c>
      <c r="O46" s="238"/>
      <c r="P46" s="238"/>
      <c r="Q46" s="254">
        <f t="shared" si="3"/>
        <v>0.4262295081967213</v>
      </c>
      <c r="R46" s="255"/>
      <c r="S46" s="237">
        <v>19</v>
      </c>
      <c r="T46" s="238"/>
      <c r="U46" s="238"/>
      <c r="V46" s="254">
        <f t="shared" si="4"/>
        <v>0.3114754098360656</v>
      </c>
      <c r="W46" s="255"/>
      <c r="X46" s="237">
        <v>4</v>
      </c>
      <c r="Y46" s="238"/>
      <c r="Z46" s="238"/>
      <c r="AA46" s="256">
        <f t="shared" si="5"/>
        <v>0.06557377049180328</v>
      </c>
      <c r="AB46" s="256"/>
      <c r="AC46" s="103"/>
      <c r="AD46" s="103"/>
    </row>
    <row r="47" spans="1:30" ht="17.25">
      <c r="A47" s="250" t="s">
        <v>274</v>
      </c>
      <c r="B47" s="251"/>
      <c r="C47" s="237">
        <v>6</v>
      </c>
      <c r="D47" s="238"/>
      <c r="E47" s="238"/>
      <c r="F47" s="238"/>
      <c r="G47" s="254">
        <f t="shared" si="1"/>
        <v>0.12244897959183673</v>
      </c>
      <c r="H47" s="255"/>
      <c r="I47" s="237">
        <v>4</v>
      </c>
      <c r="J47" s="238"/>
      <c r="K47" s="238"/>
      <c r="L47" s="256">
        <f t="shared" si="2"/>
        <v>0.08163265306122448</v>
      </c>
      <c r="M47" s="275"/>
      <c r="N47" s="237">
        <v>20</v>
      </c>
      <c r="O47" s="238"/>
      <c r="P47" s="238"/>
      <c r="Q47" s="254">
        <f t="shared" si="3"/>
        <v>0.40816326530612246</v>
      </c>
      <c r="R47" s="255"/>
      <c r="S47" s="237">
        <v>17</v>
      </c>
      <c r="T47" s="238"/>
      <c r="U47" s="238"/>
      <c r="V47" s="254">
        <f t="shared" si="4"/>
        <v>0.3469387755102041</v>
      </c>
      <c r="W47" s="255"/>
      <c r="X47" s="237">
        <v>2</v>
      </c>
      <c r="Y47" s="238"/>
      <c r="Z47" s="238"/>
      <c r="AA47" s="256">
        <f t="shared" si="5"/>
        <v>0.04081632653061224</v>
      </c>
      <c r="AB47" s="256"/>
      <c r="AC47" s="103"/>
      <c r="AD47" s="103"/>
    </row>
    <row r="48" spans="1:30" ht="17.25">
      <c r="A48" s="250" t="s">
        <v>275</v>
      </c>
      <c r="B48" s="251"/>
      <c r="C48" s="237">
        <v>4</v>
      </c>
      <c r="D48" s="238"/>
      <c r="E48" s="238"/>
      <c r="F48" s="238"/>
      <c r="G48" s="254">
        <f t="shared" si="1"/>
        <v>0.05063291139240506</v>
      </c>
      <c r="H48" s="255"/>
      <c r="I48" s="237">
        <v>5</v>
      </c>
      <c r="J48" s="238"/>
      <c r="K48" s="238"/>
      <c r="L48" s="256">
        <f t="shared" si="2"/>
        <v>0.06329113924050633</v>
      </c>
      <c r="M48" s="275"/>
      <c r="N48" s="237">
        <v>29</v>
      </c>
      <c r="O48" s="238"/>
      <c r="P48" s="238"/>
      <c r="Q48" s="254">
        <f t="shared" si="3"/>
        <v>0.3670886075949367</v>
      </c>
      <c r="R48" s="255"/>
      <c r="S48" s="237">
        <v>30</v>
      </c>
      <c r="T48" s="238"/>
      <c r="U48" s="238"/>
      <c r="V48" s="254">
        <f t="shared" si="4"/>
        <v>0.379746835443038</v>
      </c>
      <c r="W48" s="255"/>
      <c r="X48" s="237">
        <v>11</v>
      </c>
      <c r="Y48" s="238"/>
      <c r="Z48" s="238"/>
      <c r="AA48" s="256">
        <f t="shared" si="5"/>
        <v>0.13924050632911392</v>
      </c>
      <c r="AB48" s="256"/>
      <c r="AC48" s="103"/>
      <c r="AD48" s="103"/>
    </row>
    <row r="49" spans="1:30" ht="17.25">
      <c r="A49" s="250" t="s">
        <v>276</v>
      </c>
      <c r="B49" s="251"/>
      <c r="C49" s="237" t="s">
        <v>41</v>
      </c>
      <c r="D49" s="238"/>
      <c r="E49" s="238"/>
      <c r="F49" s="238"/>
      <c r="G49" s="254" t="s">
        <v>400</v>
      </c>
      <c r="H49" s="255"/>
      <c r="I49" s="237">
        <v>2</v>
      </c>
      <c r="J49" s="238"/>
      <c r="K49" s="238"/>
      <c r="L49" s="256">
        <f t="shared" si="2"/>
        <v>0.031746031746031744</v>
      </c>
      <c r="M49" s="275"/>
      <c r="N49" s="237">
        <v>16</v>
      </c>
      <c r="O49" s="238"/>
      <c r="P49" s="238"/>
      <c r="Q49" s="254">
        <f t="shared" si="3"/>
        <v>0.25396825396825395</v>
      </c>
      <c r="R49" s="255"/>
      <c r="S49" s="237">
        <v>22</v>
      </c>
      <c r="T49" s="238"/>
      <c r="U49" s="238"/>
      <c r="V49" s="254">
        <f t="shared" si="4"/>
        <v>0.3492063492063492</v>
      </c>
      <c r="W49" s="255"/>
      <c r="X49" s="237">
        <v>23</v>
      </c>
      <c r="Y49" s="238"/>
      <c r="Z49" s="238"/>
      <c r="AA49" s="256">
        <f t="shared" si="5"/>
        <v>0.36507936507936506</v>
      </c>
      <c r="AB49" s="256"/>
      <c r="AC49" s="103"/>
      <c r="AD49" s="103"/>
    </row>
    <row r="50" spans="1:30" ht="17.25">
      <c r="A50" s="250" t="s">
        <v>277</v>
      </c>
      <c r="B50" s="251"/>
      <c r="C50" s="237">
        <v>1</v>
      </c>
      <c r="D50" s="238"/>
      <c r="E50" s="238"/>
      <c r="F50" s="238"/>
      <c r="G50" s="254">
        <f t="shared" si="1"/>
        <v>0.019230769230769232</v>
      </c>
      <c r="H50" s="255"/>
      <c r="I50" s="237">
        <v>3</v>
      </c>
      <c r="J50" s="238"/>
      <c r="K50" s="238"/>
      <c r="L50" s="256">
        <f t="shared" si="2"/>
        <v>0.057692307692307696</v>
      </c>
      <c r="M50" s="275"/>
      <c r="N50" s="237">
        <v>15</v>
      </c>
      <c r="O50" s="238"/>
      <c r="P50" s="238"/>
      <c r="Q50" s="254">
        <f t="shared" si="3"/>
        <v>0.28846153846153844</v>
      </c>
      <c r="R50" s="255"/>
      <c r="S50" s="237">
        <v>15</v>
      </c>
      <c r="T50" s="238"/>
      <c r="U50" s="238"/>
      <c r="V50" s="254">
        <f t="shared" si="4"/>
        <v>0.28846153846153844</v>
      </c>
      <c r="W50" s="255"/>
      <c r="X50" s="237">
        <v>18</v>
      </c>
      <c r="Y50" s="238"/>
      <c r="Z50" s="238"/>
      <c r="AA50" s="256">
        <f t="shared" si="5"/>
        <v>0.34615384615384615</v>
      </c>
      <c r="AB50" s="256"/>
      <c r="AC50" s="103"/>
      <c r="AD50" s="103"/>
    </row>
    <row r="51" spans="1:30" ht="18" thickBot="1">
      <c r="A51" s="250" t="s">
        <v>278</v>
      </c>
      <c r="B51" s="251"/>
      <c r="C51" s="237" t="s">
        <v>41</v>
      </c>
      <c r="D51" s="238"/>
      <c r="E51" s="238"/>
      <c r="F51" s="238"/>
      <c r="G51" s="254" t="s">
        <v>400</v>
      </c>
      <c r="H51" s="255"/>
      <c r="I51" s="237">
        <v>2</v>
      </c>
      <c r="J51" s="238"/>
      <c r="K51" s="238"/>
      <c r="L51" s="256">
        <f t="shared" si="2"/>
        <v>0.03125</v>
      </c>
      <c r="M51" s="275"/>
      <c r="N51" s="237">
        <v>18</v>
      </c>
      <c r="O51" s="238"/>
      <c r="P51" s="238"/>
      <c r="Q51" s="254">
        <f t="shared" si="3"/>
        <v>0.28125</v>
      </c>
      <c r="R51" s="255"/>
      <c r="S51" s="237">
        <v>22</v>
      </c>
      <c r="T51" s="238"/>
      <c r="U51" s="238"/>
      <c r="V51" s="254">
        <f t="shared" si="4"/>
        <v>0.34375</v>
      </c>
      <c r="W51" s="255"/>
      <c r="X51" s="252">
        <v>22</v>
      </c>
      <c r="Y51" s="253"/>
      <c r="Z51" s="253"/>
      <c r="AA51" s="256">
        <f t="shared" si="5"/>
        <v>0.34375</v>
      </c>
      <c r="AB51" s="256"/>
      <c r="AC51" s="103"/>
      <c r="AD51" s="103"/>
    </row>
    <row r="52" spans="1:30" ht="11.25" customHeight="1">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208"/>
      <c r="Z52" s="208"/>
      <c r="AA52" s="208"/>
      <c r="AB52" s="208"/>
      <c r="AC52" s="207"/>
      <c r="AD52" s="207"/>
    </row>
    <row r="53" spans="1:30" ht="11.25"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1"/>
      <c r="Z53" s="101"/>
      <c r="AA53" s="101"/>
      <c r="AB53" s="101"/>
      <c r="AC53" s="101"/>
      <c r="AD53" s="101"/>
    </row>
    <row r="54" spans="1:30" ht="11.2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1"/>
      <c r="Z54" s="101"/>
      <c r="AA54" s="101"/>
      <c r="AB54" s="101"/>
      <c r="AC54" s="101"/>
      <c r="AD54" s="101"/>
    </row>
    <row r="55" spans="1:23" ht="22.5" customHeight="1" thickBot="1">
      <c r="A55" s="171" t="s">
        <v>287</v>
      </c>
      <c r="B55" s="171"/>
      <c r="C55" s="171"/>
      <c r="D55" s="171"/>
      <c r="E55" s="171"/>
      <c r="F55" s="171"/>
      <c r="G55" s="171"/>
      <c r="H55" s="171"/>
      <c r="I55" s="171"/>
      <c r="J55" s="171"/>
      <c r="K55" s="171"/>
      <c r="L55" s="171"/>
      <c r="M55" s="171"/>
      <c r="W55" s="118" t="str">
        <f>Y5</f>
        <v>平成19年度</v>
      </c>
    </row>
    <row r="56" spans="1:23" ht="17.25" customHeight="1">
      <c r="A56" s="107"/>
      <c r="B56" s="107"/>
      <c r="C56" s="107"/>
      <c r="D56" s="276" t="s">
        <v>294</v>
      </c>
      <c r="E56" s="277"/>
      <c r="F56" s="277"/>
      <c r="G56" s="277"/>
      <c r="H56" s="242" t="s">
        <v>295</v>
      </c>
      <c r="I56" s="243"/>
      <c r="J56" s="243"/>
      <c r="K56" s="244"/>
      <c r="L56" s="242" t="s">
        <v>260</v>
      </c>
      <c r="M56" s="243"/>
      <c r="N56" s="243"/>
      <c r="O56" s="244"/>
      <c r="P56" s="225" t="s">
        <v>261</v>
      </c>
      <c r="Q56" s="226"/>
      <c r="R56" s="226"/>
      <c r="S56" s="226"/>
      <c r="T56" s="225" t="s">
        <v>257</v>
      </c>
      <c r="U56" s="226"/>
      <c r="V56" s="226"/>
      <c r="W56" s="226"/>
    </row>
    <row r="57" spans="1:23" ht="17.25">
      <c r="A57" s="109"/>
      <c r="B57" s="109"/>
      <c r="C57" s="119"/>
      <c r="D57" s="278"/>
      <c r="E57" s="279"/>
      <c r="F57" s="279"/>
      <c r="G57" s="279"/>
      <c r="H57" s="245"/>
      <c r="I57" s="246"/>
      <c r="J57" s="246"/>
      <c r="K57" s="247"/>
      <c r="L57" s="245"/>
      <c r="M57" s="246"/>
      <c r="N57" s="246"/>
      <c r="O57" s="247"/>
      <c r="P57" s="227"/>
      <c r="Q57" s="228"/>
      <c r="R57" s="228"/>
      <c r="S57" s="228"/>
      <c r="T57" s="227"/>
      <c r="U57" s="228"/>
      <c r="V57" s="228"/>
      <c r="W57" s="228"/>
    </row>
    <row r="58" spans="1:23" ht="17.25">
      <c r="A58" s="265" t="s">
        <v>288</v>
      </c>
      <c r="B58" s="265"/>
      <c r="C58" s="265"/>
      <c r="D58" s="269">
        <v>6</v>
      </c>
      <c r="E58" s="270"/>
      <c r="F58" s="270"/>
      <c r="G58" s="271"/>
      <c r="H58" s="257">
        <v>2</v>
      </c>
      <c r="I58" s="258"/>
      <c r="J58" s="258"/>
      <c r="K58" s="259"/>
      <c r="L58" s="229">
        <v>10</v>
      </c>
      <c r="M58" s="230"/>
      <c r="N58" s="230"/>
      <c r="O58" s="263"/>
      <c r="P58" s="229">
        <v>10</v>
      </c>
      <c r="Q58" s="230"/>
      <c r="R58" s="230"/>
      <c r="S58" s="230"/>
      <c r="T58" s="229">
        <v>241</v>
      </c>
      <c r="U58" s="230"/>
      <c r="V58" s="230"/>
      <c r="W58" s="230"/>
    </row>
    <row r="59" spans="1:23" ht="18" thickBot="1">
      <c r="A59" s="268" t="s">
        <v>289</v>
      </c>
      <c r="B59" s="268"/>
      <c r="C59" s="268"/>
      <c r="D59" s="272">
        <v>49</v>
      </c>
      <c r="E59" s="273"/>
      <c r="F59" s="273"/>
      <c r="G59" s="274"/>
      <c r="H59" s="260">
        <v>96</v>
      </c>
      <c r="I59" s="261"/>
      <c r="J59" s="261"/>
      <c r="K59" s="262"/>
      <c r="L59" s="231">
        <v>47</v>
      </c>
      <c r="M59" s="232"/>
      <c r="N59" s="232"/>
      <c r="O59" s="264"/>
      <c r="P59" s="231">
        <v>460</v>
      </c>
      <c r="Q59" s="232"/>
      <c r="R59" s="232"/>
      <c r="S59" s="232"/>
      <c r="T59" s="231">
        <v>2240</v>
      </c>
      <c r="U59" s="232"/>
      <c r="V59" s="232"/>
      <c r="W59" s="232"/>
    </row>
    <row r="60" spans="1:13" ht="17.25">
      <c r="A60" s="120"/>
      <c r="H60" s="208"/>
      <c r="I60" s="208"/>
      <c r="J60" s="208"/>
      <c r="K60" s="208"/>
      <c r="L60" s="207"/>
      <c r="M60" s="207"/>
    </row>
    <row r="61" spans="1:30" ht="17.25">
      <c r="A61" s="120"/>
      <c r="Y61" s="207" t="s">
        <v>290</v>
      </c>
      <c r="Z61" s="207"/>
      <c r="AA61" s="207"/>
      <c r="AB61" s="207"/>
      <c r="AC61" s="207"/>
      <c r="AD61" s="207"/>
    </row>
    <row r="62" ht="17.25">
      <c r="A62" s="120"/>
    </row>
    <row r="63" ht="17.25">
      <c r="A63" s="120"/>
    </row>
    <row r="64" ht="17.25">
      <c r="A64" s="120"/>
    </row>
    <row r="65" spans="1:30" ht="24.75" customHeight="1">
      <c r="A65" s="103"/>
      <c r="B65" s="103"/>
      <c r="C65" s="121"/>
      <c r="D65" s="121"/>
      <c r="E65" s="103"/>
      <c r="F65" s="103"/>
      <c r="G65" s="103"/>
      <c r="H65" s="121"/>
      <c r="I65" s="121"/>
      <c r="J65" s="121"/>
      <c r="R65" s="103"/>
      <c r="Y65" s="106"/>
      <c r="Z65" s="106"/>
      <c r="AA65" s="106"/>
      <c r="AB65" s="106"/>
      <c r="AC65" s="106"/>
      <c r="AD65" s="106"/>
    </row>
    <row r="66" ht="17.25">
      <c r="X66" s="103"/>
    </row>
  </sheetData>
  <mergeCells count="305">
    <mergeCell ref="Y61:AD61"/>
    <mergeCell ref="F33:K33"/>
    <mergeCell ref="L21:Q21"/>
    <mergeCell ref="L22:Q22"/>
    <mergeCell ref="L23:Q23"/>
    <mergeCell ref="L24:Q24"/>
    <mergeCell ref="L25:Q25"/>
    <mergeCell ref="L26:Q26"/>
    <mergeCell ref="L27:Q27"/>
    <mergeCell ref="F29:K29"/>
    <mergeCell ref="A38:B38"/>
    <mergeCell ref="W6:Y7"/>
    <mergeCell ref="A26:E26"/>
    <mergeCell ref="A27:E27"/>
    <mergeCell ref="A28:E28"/>
    <mergeCell ref="A29:E29"/>
    <mergeCell ref="A30:E30"/>
    <mergeCell ref="A31:E31"/>
    <mergeCell ref="A32:E32"/>
    <mergeCell ref="L32:Q32"/>
    <mergeCell ref="A33:E33"/>
    <mergeCell ref="X38:AB38"/>
    <mergeCell ref="F21:K21"/>
    <mergeCell ref="F22:K22"/>
    <mergeCell ref="F23:K23"/>
    <mergeCell ref="F24:K24"/>
    <mergeCell ref="F25:K25"/>
    <mergeCell ref="F26:K26"/>
    <mergeCell ref="F27:K27"/>
    <mergeCell ref="F28:K28"/>
    <mergeCell ref="N15:P15"/>
    <mergeCell ref="Q15:S15"/>
    <mergeCell ref="K15:M15"/>
    <mergeCell ref="K16:M16"/>
    <mergeCell ref="N16:P16"/>
    <mergeCell ref="Q16:S16"/>
    <mergeCell ref="T16:V16"/>
    <mergeCell ref="H60:M60"/>
    <mergeCell ref="F30:K30"/>
    <mergeCell ref="F31:K31"/>
    <mergeCell ref="F32:K32"/>
    <mergeCell ref="L29:Q29"/>
    <mergeCell ref="L30:Q30"/>
    <mergeCell ref="R21:W21"/>
    <mergeCell ref="L28:Q28"/>
    <mergeCell ref="I38:M38"/>
    <mergeCell ref="T13:V13"/>
    <mergeCell ref="N14:P14"/>
    <mergeCell ref="Q14:S14"/>
    <mergeCell ref="T14:V14"/>
    <mergeCell ref="K14:M14"/>
    <mergeCell ref="T15:V15"/>
    <mergeCell ref="N11:P11"/>
    <mergeCell ref="Q11:S11"/>
    <mergeCell ref="T11:V11"/>
    <mergeCell ref="N12:P12"/>
    <mergeCell ref="Q12:S12"/>
    <mergeCell ref="T12:V12"/>
    <mergeCell ref="N13:P13"/>
    <mergeCell ref="Q13:S13"/>
    <mergeCell ref="Q9:S9"/>
    <mergeCell ref="T9:V9"/>
    <mergeCell ref="N10:P10"/>
    <mergeCell ref="Q10:S10"/>
    <mergeCell ref="T10:V10"/>
    <mergeCell ref="N7:P7"/>
    <mergeCell ref="Q7:S7"/>
    <mergeCell ref="T7:V7"/>
    <mergeCell ref="N8:P8"/>
    <mergeCell ref="Q8:S8"/>
    <mergeCell ref="T8:V8"/>
    <mergeCell ref="D15:G15"/>
    <mergeCell ref="D16:G16"/>
    <mergeCell ref="H13:J13"/>
    <mergeCell ref="H14:J14"/>
    <mergeCell ref="H15:J15"/>
    <mergeCell ref="H16:J16"/>
    <mergeCell ref="H10:J10"/>
    <mergeCell ref="K11:M11"/>
    <mergeCell ref="K12:M12"/>
    <mergeCell ref="K13:M13"/>
    <mergeCell ref="D11:G11"/>
    <mergeCell ref="D12:G12"/>
    <mergeCell ref="D13:G13"/>
    <mergeCell ref="D14:G14"/>
    <mergeCell ref="N38:R38"/>
    <mergeCell ref="S38:W38"/>
    <mergeCell ref="D9:G9"/>
    <mergeCell ref="D10:G10"/>
    <mergeCell ref="K9:M9"/>
    <mergeCell ref="K10:M10"/>
    <mergeCell ref="H11:J11"/>
    <mergeCell ref="H12:J12"/>
    <mergeCell ref="N9:P9"/>
    <mergeCell ref="C38:H38"/>
    <mergeCell ref="C51:F51"/>
    <mergeCell ref="I46:K46"/>
    <mergeCell ref="I47:K47"/>
    <mergeCell ref="I48:K48"/>
    <mergeCell ref="I49:K49"/>
    <mergeCell ref="I50:K50"/>
    <mergeCell ref="I51:K51"/>
    <mergeCell ref="G51:H51"/>
    <mergeCell ref="C48:F48"/>
    <mergeCell ref="C49:F49"/>
    <mergeCell ref="G49:H49"/>
    <mergeCell ref="G50:H50"/>
    <mergeCell ref="I43:K43"/>
    <mergeCell ref="I44:K44"/>
    <mergeCell ref="I45:K45"/>
    <mergeCell ref="G46:H46"/>
    <mergeCell ref="G47:H47"/>
    <mergeCell ref="G48:H48"/>
    <mergeCell ref="G44:H44"/>
    <mergeCell ref="G45:H45"/>
    <mergeCell ref="A1:AD1"/>
    <mergeCell ref="A8:C8"/>
    <mergeCell ref="A9:C9"/>
    <mergeCell ref="A10:C10"/>
    <mergeCell ref="D8:G8"/>
    <mergeCell ref="K7:M7"/>
    <mergeCell ref="H8:J8"/>
    <mergeCell ref="K8:M8"/>
    <mergeCell ref="D7:G7"/>
    <mergeCell ref="H9:J9"/>
    <mergeCell ref="A14:C14"/>
    <mergeCell ref="A15:C15"/>
    <mergeCell ref="A16:C16"/>
    <mergeCell ref="B3:AD3"/>
    <mergeCell ref="A11:C11"/>
    <mergeCell ref="A12:C12"/>
    <mergeCell ref="A13:C13"/>
    <mergeCell ref="H7:J7"/>
    <mergeCell ref="W8:Y8"/>
    <mergeCell ref="W16:Y16"/>
    <mergeCell ref="Q39:R39"/>
    <mergeCell ref="S39:U39"/>
    <mergeCell ref="V39:W39"/>
    <mergeCell ref="A41:B41"/>
    <mergeCell ref="A40:B40"/>
    <mergeCell ref="I39:K39"/>
    <mergeCell ref="L39:M39"/>
    <mergeCell ref="N39:P39"/>
    <mergeCell ref="L41:M41"/>
    <mergeCell ref="S41:U41"/>
    <mergeCell ref="A42:B42"/>
    <mergeCell ref="A43:B43"/>
    <mergeCell ref="A44:B44"/>
    <mergeCell ref="A46:B46"/>
    <mergeCell ref="A45:B45"/>
    <mergeCell ref="A47:B47"/>
    <mergeCell ref="A48:B48"/>
    <mergeCell ref="A49:B49"/>
    <mergeCell ref="A50:B50"/>
    <mergeCell ref="C44:F44"/>
    <mergeCell ref="C45:F45"/>
    <mergeCell ref="C46:F46"/>
    <mergeCell ref="C47:F47"/>
    <mergeCell ref="C39:F39"/>
    <mergeCell ref="G39:H39"/>
    <mergeCell ref="C41:F41"/>
    <mergeCell ref="C43:F43"/>
    <mergeCell ref="G42:H42"/>
    <mergeCell ref="G43:H43"/>
    <mergeCell ref="C42:F42"/>
    <mergeCell ref="X39:Z39"/>
    <mergeCell ref="AA39:AB39"/>
    <mergeCell ref="C40:F40"/>
    <mergeCell ref="G40:H40"/>
    <mergeCell ref="I40:K40"/>
    <mergeCell ref="L40:M40"/>
    <mergeCell ref="Q40:R40"/>
    <mergeCell ref="N40:P40"/>
    <mergeCell ref="S40:U40"/>
    <mergeCell ref="V40:W40"/>
    <mergeCell ref="I41:K41"/>
    <mergeCell ref="I42:K42"/>
    <mergeCell ref="N41:P41"/>
    <mergeCell ref="N42:P42"/>
    <mergeCell ref="N46:P46"/>
    <mergeCell ref="X40:Z40"/>
    <mergeCell ref="AA40:AB40"/>
    <mergeCell ref="G41:H41"/>
    <mergeCell ref="Q41:R41"/>
    <mergeCell ref="Q42:R42"/>
    <mergeCell ref="X45:Z45"/>
    <mergeCell ref="N43:P43"/>
    <mergeCell ref="N44:P44"/>
    <mergeCell ref="N45:P45"/>
    <mergeCell ref="V44:W44"/>
    <mergeCell ref="X42:Z42"/>
    <mergeCell ref="X43:Z43"/>
    <mergeCell ref="X44:Z44"/>
    <mergeCell ref="S43:U43"/>
    <mergeCell ref="V41:W41"/>
    <mergeCell ref="V42:W42"/>
    <mergeCell ref="V43:W43"/>
    <mergeCell ref="AA46:AB46"/>
    <mergeCell ref="L42:M42"/>
    <mergeCell ref="L51:M51"/>
    <mergeCell ref="AA41:AB41"/>
    <mergeCell ref="N47:P47"/>
    <mergeCell ref="N48:P48"/>
    <mergeCell ref="N49:P49"/>
    <mergeCell ref="V48:W48"/>
    <mergeCell ref="V49:W49"/>
    <mergeCell ref="V50:W50"/>
    <mergeCell ref="AA42:AB42"/>
    <mergeCell ref="AA43:AB43"/>
    <mergeCell ref="AA44:AB44"/>
    <mergeCell ref="AA45:AB45"/>
    <mergeCell ref="L47:M47"/>
    <mergeCell ref="L48:M48"/>
    <mergeCell ref="L49:M49"/>
    <mergeCell ref="AA48:AB48"/>
    <mergeCell ref="AA47:AB47"/>
    <mergeCell ref="Q47:R47"/>
    <mergeCell ref="Q48:R48"/>
    <mergeCell ref="Q49:R49"/>
    <mergeCell ref="S49:U49"/>
    <mergeCell ref="S47:U47"/>
    <mergeCell ref="L43:M43"/>
    <mergeCell ref="L44:M44"/>
    <mergeCell ref="L45:M45"/>
    <mergeCell ref="L46:M46"/>
    <mergeCell ref="AA50:AB50"/>
    <mergeCell ref="AA49:AB49"/>
    <mergeCell ref="D56:G57"/>
    <mergeCell ref="A37:V37"/>
    <mergeCell ref="A55:M55"/>
    <mergeCell ref="S51:U51"/>
    <mergeCell ref="N51:P51"/>
    <mergeCell ref="V46:W46"/>
    <mergeCell ref="V47:W47"/>
    <mergeCell ref="X46:Z46"/>
    <mergeCell ref="A59:C59"/>
    <mergeCell ref="D58:G58"/>
    <mergeCell ref="D59:G59"/>
    <mergeCell ref="X48:Z48"/>
    <mergeCell ref="L50:M50"/>
    <mergeCell ref="S50:U50"/>
    <mergeCell ref="S48:U48"/>
    <mergeCell ref="N50:P50"/>
    <mergeCell ref="A51:B51"/>
    <mergeCell ref="C50:F50"/>
    <mergeCell ref="A58:C58"/>
    <mergeCell ref="W9:Y9"/>
    <mergeCell ref="W10:Y10"/>
    <mergeCell ref="W11:Y11"/>
    <mergeCell ref="W12:Y12"/>
    <mergeCell ref="W13:Y13"/>
    <mergeCell ref="W14:Y14"/>
    <mergeCell ref="W15:Y15"/>
    <mergeCell ref="V45:W45"/>
    <mergeCell ref="X47:Z47"/>
    <mergeCell ref="Y52:AD52"/>
    <mergeCell ref="AA51:AB51"/>
    <mergeCell ref="H58:K58"/>
    <mergeCell ref="H59:K59"/>
    <mergeCell ref="L58:O58"/>
    <mergeCell ref="L59:O59"/>
    <mergeCell ref="P58:S58"/>
    <mergeCell ref="P59:S59"/>
    <mergeCell ref="Q51:R51"/>
    <mergeCell ref="V51:W51"/>
    <mergeCell ref="X51:Z51"/>
    <mergeCell ref="X41:Z41"/>
    <mergeCell ref="Q50:R50"/>
    <mergeCell ref="Q43:R43"/>
    <mergeCell ref="Q44:R44"/>
    <mergeCell ref="Q45:R45"/>
    <mergeCell ref="Q46:R46"/>
    <mergeCell ref="X49:Z49"/>
    <mergeCell ref="X50:Z50"/>
    <mergeCell ref="S44:U44"/>
    <mergeCell ref="D6:J6"/>
    <mergeCell ref="K6:V6"/>
    <mergeCell ref="H56:K57"/>
    <mergeCell ref="L56:O57"/>
    <mergeCell ref="P56:S57"/>
    <mergeCell ref="A21:E21"/>
    <mergeCell ref="A22:E22"/>
    <mergeCell ref="A23:E23"/>
    <mergeCell ref="A24:E24"/>
    <mergeCell ref="A25:E25"/>
    <mergeCell ref="L33:Q33"/>
    <mergeCell ref="R22:W22"/>
    <mergeCell ref="R23:W23"/>
    <mergeCell ref="R24:W24"/>
    <mergeCell ref="R25:W25"/>
    <mergeCell ref="R26:W26"/>
    <mergeCell ref="R27:W27"/>
    <mergeCell ref="R28:W28"/>
    <mergeCell ref="R29:W29"/>
    <mergeCell ref="L31:Q31"/>
    <mergeCell ref="T56:W57"/>
    <mergeCell ref="T58:W58"/>
    <mergeCell ref="T59:W59"/>
    <mergeCell ref="R30:W30"/>
    <mergeCell ref="R31:W31"/>
    <mergeCell ref="R32:W32"/>
    <mergeCell ref="R33:W33"/>
    <mergeCell ref="S46:U46"/>
    <mergeCell ref="S45:U45"/>
    <mergeCell ref="S42:U42"/>
  </mergeCells>
  <printOptions horizontalCentered="1"/>
  <pageMargins left="0.3937007874015748" right="0.3937007874015748" top="0.5905511811023623" bottom="0.7874015748031497" header="0.5118110236220472" footer="0.3937007874015748"/>
  <pageSetup firstPageNumber="151" useFirstPageNumber="1" horizontalDpi="600" verticalDpi="600" orientation="portrait" paperSize="9" scale="71"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2008-02-08T11:07:03Z</cp:lastPrinted>
  <dcterms:created xsi:type="dcterms:W3CDTF">2004-04-03T11:34:28Z</dcterms:created>
  <dcterms:modified xsi:type="dcterms:W3CDTF">2009-06-15T01:16:33Z</dcterms:modified>
  <cp:category/>
  <cp:version/>
  <cp:contentType/>
  <cp:contentStatus/>
</cp:coreProperties>
</file>