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国際政策課\１  在住　（２係）\25 日本語教育（文化庁補助）\R5年度\01_補助金要綱\04_公表用資料作成\04_HP掲載\"/>
    </mc:Choice>
  </mc:AlternateContent>
  <bookViews>
    <workbookView xWindow="-105" yWindow="-105" windowWidth="23250" windowHeight="12450" tabRatio="923"/>
  </bookViews>
  <sheets>
    <sheet name="はじめに" sheetId="4" r:id="rId1"/>
    <sheet name="(1)補助金交付申請書（様式1）" sheetId="2" r:id="rId2"/>
    <sheet name="(2)団体概要書（様式1-1）" sheetId="14" r:id="rId3"/>
    <sheet name="(3)活動計画書（様式１-２-1）" sheetId="1" r:id="rId4"/>
    <sheet name="(4)登録者名簿（様式1-2-2）" sheetId="19" r:id="rId5"/>
    <sheet name="(5)収支予算書（様式１-3）" sheetId="3" r:id="rId6"/>
    <sheet name="(6)変更承認申請書（様式3）" sheetId="16" r:id="rId7"/>
    <sheet name="(7)実績報告書（様式4）" sheetId="9" r:id="rId8"/>
    <sheet name="(8)活動報告書（様式4-1）" sheetId="17" r:id="rId9"/>
    <sheet name="(9)登録者名簿（様式4-1-3,4）" sheetId="21" r:id="rId10"/>
    <sheet name="(10)収支決算書（様式4-2）" sheetId="20" r:id="rId11"/>
  </sheets>
  <definedNames>
    <definedName name="_xlnm.Print_Area" localSheetId="1">'(1)補助金交付申請書（様式1）'!$A$4:$AD$36</definedName>
    <definedName name="_xlnm.Print_Area" localSheetId="10">'(10)収支決算書（様式4-2）'!$A$4:$AB$38</definedName>
    <definedName name="_xlnm.Print_Area" localSheetId="2">'(2)団体概要書（様式1-1）'!$A$4:$AD$37</definedName>
    <definedName name="_xlnm.Print_Area" localSheetId="3">'(3)活動計画書（様式１-２-1）'!$A$4:$AD$80</definedName>
    <definedName name="_xlnm.Print_Area" localSheetId="4">'(4)登録者名簿（様式1-2-2）'!$A$4:$BL$57</definedName>
    <definedName name="_xlnm.Print_Area" localSheetId="5">'(5)収支予算書（様式１-3）'!$A$4:$AD$37</definedName>
    <definedName name="_xlnm.Print_Area" localSheetId="6">'(6)変更承認申請書（様式3）'!$A$4:$AD$30</definedName>
    <definedName name="_xlnm.Print_Area" localSheetId="7">'(7)実績報告書（様式4）'!$A$4:$AD$35</definedName>
    <definedName name="_xlnm.Print_Area" localSheetId="8">'(8)活動報告書（様式4-1）'!$A$4:$AC$76</definedName>
    <definedName name="_xlnm.Print_Area" localSheetId="9">'(9)登録者名簿（様式4-1-3,4）'!$A$4:$BL$61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3" i="9" l="1"/>
  <c r="R11" i="20"/>
  <c r="N32" i="3"/>
  <c r="N31" i="3"/>
  <c r="N12" i="3"/>
  <c r="N11" i="3"/>
  <c r="R36" i="20" l="1"/>
  <c r="R19" i="20"/>
  <c r="R21" i="20"/>
  <c r="R30" i="20" s="1"/>
  <c r="R14" i="20"/>
  <c r="E34" i="20"/>
  <c r="E33" i="20"/>
  <c r="E32" i="20"/>
  <c r="E31" i="20"/>
  <c r="N35" i="20"/>
  <c r="V35" i="20" s="1"/>
  <c r="N34" i="20"/>
  <c r="V34" i="20" s="1"/>
  <c r="N33" i="20"/>
  <c r="V33" i="20" s="1"/>
  <c r="N32" i="20"/>
  <c r="V32" i="20" s="1"/>
  <c r="N31" i="20"/>
  <c r="V31" i="20" s="1"/>
  <c r="N28" i="20"/>
  <c r="V28" i="20" s="1"/>
  <c r="N27" i="20"/>
  <c r="V27" i="20" s="1"/>
  <c r="N26" i="20"/>
  <c r="V26" i="20" s="1"/>
  <c r="N25" i="20"/>
  <c r="V25" i="20" s="1"/>
  <c r="N24" i="20"/>
  <c r="V24" i="20" s="1"/>
  <c r="N23" i="20"/>
  <c r="V23" i="20" s="1"/>
  <c r="N22" i="20"/>
  <c r="V22" i="20" s="1"/>
  <c r="N20" i="20"/>
  <c r="N19" i="20" s="1"/>
  <c r="N13" i="20"/>
  <c r="V13" i="20" s="1"/>
  <c r="N12" i="20"/>
  <c r="V12" i="20" s="1"/>
  <c r="Q5" i="20"/>
  <c r="U69" i="17"/>
  <c r="W63" i="17"/>
  <c r="W62" i="17"/>
  <c r="W61" i="17"/>
  <c r="J27" i="9"/>
  <c r="J26" i="16"/>
  <c r="H10" i="17"/>
  <c r="N13" i="3"/>
  <c r="N19" i="3"/>
  <c r="N20" i="3"/>
  <c r="R37" i="20" l="1"/>
  <c r="W69" i="17"/>
  <c r="R15" i="20"/>
  <c r="V20" i="20"/>
  <c r="V19" i="20"/>
  <c r="N36" i="20"/>
  <c r="V36" i="20" s="1"/>
  <c r="N14" i="20"/>
  <c r="V14" i="20" s="1"/>
  <c r="N21" i="20"/>
  <c r="V21" i="20" s="1"/>
  <c r="N18" i="3"/>
  <c r="Q5" i="3"/>
  <c r="Y6" i="14"/>
  <c r="AC6" i="14"/>
  <c r="AA6" i="14"/>
  <c r="W62" i="1" l="1"/>
  <c r="W61" i="1"/>
  <c r="W60" i="1"/>
  <c r="W59" i="1"/>
  <c r="W58" i="1"/>
  <c r="W57" i="1"/>
  <c r="W56" i="1"/>
  <c r="W55" i="1"/>
  <c r="W63" i="1" l="1"/>
  <c r="N28" i="3" s="1"/>
  <c r="M20" i="14"/>
  <c r="I16" i="14"/>
  <c r="H17" i="14"/>
  <c r="T18" i="14"/>
  <c r="P18" i="14"/>
  <c r="M18" i="14"/>
  <c r="H12" i="14"/>
  <c r="H10" i="14"/>
  <c r="H11" i="17" s="1"/>
  <c r="BJ57" i="21"/>
  <c r="BI57" i="21"/>
  <c r="BH57" i="21"/>
  <c r="BG57" i="21"/>
  <c r="BF57" i="21"/>
  <c r="BE57" i="21"/>
  <c r="BD57" i="21"/>
  <c r="BC57" i="21"/>
  <c r="BB57" i="21"/>
  <c r="BA57" i="21"/>
  <c r="AZ57" i="21"/>
  <c r="AY57" i="21"/>
  <c r="AX57" i="21"/>
  <c r="AW57" i="21"/>
  <c r="AV57" i="21"/>
  <c r="AU57" i="21"/>
  <c r="AT57" i="21"/>
  <c r="AS57" i="21"/>
  <c r="AR57" i="21"/>
  <c r="AQ57" i="21"/>
  <c r="AP57" i="21"/>
  <c r="AO57" i="21"/>
  <c r="AN57" i="21"/>
  <c r="AM57" i="21"/>
  <c r="AL57" i="21"/>
  <c r="AK57" i="21"/>
  <c r="AJ57" i="21"/>
  <c r="AI57" i="21"/>
  <c r="AH57" i="21"/>
  <c r="AG57" i="21"/>
  <c r="AF57" i="21"/>
  <c r="AE57" i="21"/>
  <c r="AD57" i="21"/>
  <c r="AC57" i="21"/>
  <c r="AB57" i="21"/>
  <c r="AA57" i="21"/>
  <c r="Z57" i="21"/>
  <c r="Y57" i="21"/>
  <c r="X57" i="21"/>
  <c r="W57" i="21"/>
  <c r="V57" i="21"/>
  <c r="U57" i="21"/>
  <c r="T57" i="21"/>
  <c r="S57" i="21"/>
  <c r="R57" i="21"/>
  <c r="Q57" i="21"/>
  <c r="P57" i="21"/>
  <c r="O57" i="21"/>
  <c r="N57" i="21"/>
  <c r="M57" i="21"/>
  <c r="L57" i="21"/>
  <c r="K57" i="21"/>
  <c r="J57" i="21"/>
  <c r="I57" i="21"/>
  <c r="H57" i="21"/>
  <c r="D57" i="21"/>
  <c r="BL56" i="21"/>
  <c r="BK56" i="21"/>
  <c r="BK55" i="21"/>
  <c r="BL55" i="21" s="1"/>
  <c r="BK54" i="21"/>
  <c r="BL54" i="21" s="1"/>
  <c r="BK53" i="21"/>
  <c r="BL53" i="21" s="1"/>
  <c r="BK52" i="21"/>
  <c r="BL52" i="21" s="1"/>
  <c r="BK51" i="21"/>
  <c r="BL51" i="21" s="1"/>
  <c r="BK50" i="21"/>
  <c r="BL50" i="21" s="1"/>
  <c r="BK49" i="21"/>
  <c r="BL49" i="21" s="1"/>
  <c r="BK48" i="21"/>
  <c r="BL48" i="21" s="1"/>
  <c r="BK47" i="21"/>
  <c r="BL47" i="21" s="1"/>
  <c r="BK46" i="21"/>
  <c r="BL46" i="21" s="1"/>
  <c r="BK45" i="21"/>
  <c r="BL45" i="21" s="1"/>
  <c r="BK44" i="21"/>
  <c r="BL44" i="21" s="1"/>
  <c r="BK43" i="21"/>
  <c r="BL43" i="21" s="1"/>
  <c r="BK42" i="21"/>
  <c r="BL42" i="21" s="1"/>
  <c r="BK41" i="21"/>
  <c r="BL41" i="21" s="1"/>
  <c r="BK40" i="21"/>
  <c r="BL40" i="21" s="1"/>
  <c r="BK39" i="21"/>
  <c r="BL39" i="21" s="1"/>
  <c r="BK38" i="21"/>
  <c r="BL38" i="21" s="1"/>
  <c r="BK37" i="21"/>
  <c r="BL37" i="21" s="1"/>
  <c r="BJ28" i="21"/>
  <c r="BI28" i="21"/>
  <c r="BH28" i="21"/>
  <c r="BG28" i="21"/>
  <c r="BF28" i="21"/>
  <c r="BE28" i="21"/>
  <c r="BD28" i="21"/>
  <c r="BC28" i="21"/>
  <c r="BB28"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V28" i="21"/>
  <c r="U28" i="21"/>
  <c r="T28" i="21"/>
  <c r="S28" i="21"/>
  <c r="R28" i="21"/>
  <c r="Q28" i="21"/>
  <c r="P28" i="21"/>
  <c r="O28" i="21"/>
  <c r="L28" i="21"/>
  <c r="J28" i="21"/>
  <c r="H28" i="21"/>
  <c r="D28" i="21"/>
  <c r="BL27" i="21"/>
  <c r="BK27" i="21"/>
  <c r="BK26" i="21"/>
  <c r="BL26" i="21" s="1"/>
  <c r="BK25" i="21"/>
  <c r="BL25" i="21" s="1"/>
  <c r="BK24" i="21"/>
  <c r="BL24" i="21" s="1"/>
  <c r="BK23" i="21"/>
  <c r="BL23" i="21" s="1"/>
  <c r="BL22" i="21"/>
  <c r="BK22" i="21"/>
  <c r="BK21" i="21"/>
  <c r="BL21" i="21" s="1"/>
  <c r="BK20" i="21"/>
  <c r="BL20" i="21" s="1"/>
  <c r="BK19" i="21"/>
  <c r="BL19" i="21" s="1"/>
  <c r="BK18" i="21"/>
  <c r="BL18" i="21" s="1"/>
  <c r="BK17" i="21"/>
  <c r="BL17" i="21" s="1"/>
  <c r="BK16" i="21"/>
  <c r="BL16" i="21" s="1"/>
  <c r="BK15" i="21"/>
  <c r="BL15" i="21" s="1"/>
  <c r="BK14" i="21"/>
  <c r="BL14" i="21" s="1"/>
  <c r="BK13" i="21"/>
  <c r="BL13" i="21" s="1"/>
  <c r="BK12" i="21"/>
  <c r="BL12" i="21" s="1"/>
  <c r="BK11" i="21"/>
  <c r="BL11" i="21" s="1"/>
  <c r="BK10" i="21"/>
  <c r="BL10" i="21" s="1"/>
  <c r="BK9" i="21"/>
  <c r="BL9" i="21" s="1"/>
  <c r="BK8" i="21"/>
  <c r="BL8" i="21" s="1"/>
  <c r="N29" i="20" l="1"/>
  <c r="N29" i="3"/>
  <c r="N10" i="3" s="1"/>
  <c r="M28" i="21"/>
  <c r="O28" i="19"/>
  <c r="S33" i="2" l="1"/>
  <c r="K29" i="16" s="1"/>
  <c r="N14" i="3"/>
  <c r="N11" i="20"/>
  <c r="V29" i="20"/>
  <c r="N30" i="20"/>
  <c r="Q4" i="20"/>
  <c r="BJ55" i="19"/>
  <c r="BI55" i="19"/>
  <c r="BH55" i="19"/>
  <c r="BG55" i="19"/>
  <c r="BF55" i="19"/>
  <c r="BE55" i="19"/>
  <c r="BD55" i="19"/>
  <c r="BC55" i="19"/>
  <c r="BB55" i="19"/>
  <c r="BA55" i="19"/>
  <c r="AZ55" i="19"/>
  <c r="AY55" i="19"/>
  <c r="AX55" i="19"/>
  <c r="AW55" i="19"/>
  <c r="AV55" i="19"/>
  <c r="AU55" i="19"/>
  <c r="AT55" i="19"/>
  <c r="AS55" i="19"/>
  <c r="AR55" i="19"/>
  <c r="AQ55" i="19"/>
  <c r="AP55" i="19"/>
  <c r="AO55" i="19"/>
  <c r="AN55" i="19"/>
  <c r="AM55" i="19"/>
  <c r="AL55" i="19"/>
  <c r="AK55" i="19"/>
  <c r="AJ55" i="19"/>
  <c r="AI55" i="19"/>
  <c r="AH55" i="19"/>
  <c r="AG55" i="19"/>
  <c r="AF55" i="19"/>
  <c r="AE55" i="19"/>
  <c r="AD55" i="19"/>
  <c r="AC55" i="19"/>
  <c r="AB55" i="19"/>
  <c r="AA55" i="19"/>
  <c r="Z55" i="19"/>
  <c r="Y55" i="19"/>
  <c r="X55" i="19"/>
  <c r="W55" i="19"/>
  <c r="V55" i="19"/>
  <c r="U55" i="19"/>
  <c r="T55" i="19"/>
  <c r="S55" i="19"/>
  <c r="R55" i="19"/>
  <c r="Q55" i="19"/>
  <c r="P55" i="19"/>
  <c r="O55" i="19"/>
  <c r="N55" i="19"/>
  <c r="M55" i="19"/>
  <c r="L55" i="19"/>
  <c r="K55" i="19"/>
  <c r="J55" i="19"/>
  <c r="I55" i="19"/>
  <c r="H55" i="19"/>
  <c r="D55" i="19"/>
  <c r="BK54" i="19"/>
  <c r="BL54" i="19" s="1"/>
  <c r="BK53" i="19"/>
  <c r="BL53" i="19" s="1"/>
  <c r="BK52" i="19"/>
  <c r="BL52" i="19" s="1"/>
  <c r="BK51" i="19"/>
  <c r="BL51" i="19" s="1"/>
  <c r="BK50" i="19"/>
  <c r="BL50" i="19" s="1"/>
  <c r="BK49" i="19"/>
  <c r="BL49" i="19" s="1"/>
  <c r="BK48" i="19"/>
  <c r="BL48" i="19" s="1"/>
  <c r="BK47" i="19"/>
  <c r="BL47" i="19" s="1"/>
  <c r="BK46" i="19"/>
  <c r="BL46" i="19" s="1"/>
  <c r="BK45" i="19"/>
  <c r="BL45" i="19" s="1"/>
  <c r="BK44" i="19"/>
  <c r="BL44" i="19" s="1"/>
  <c r="BK43" i="19"/>
  <c r="BL43" i="19" s="1"/>
  <c r="BK42" i="19"/>
  <c r="BL42" i="19" s="1"/>
  <c r="BK41" i="19"/>
  <c r="BL41" i="19" s="1"/>
  <c r="BK40" i="19"/>
  <c r="BL40" i="19" s="1"/>
  <c r="BK39" i="19"/>
  <c r="BL39" i="19" s="1"/>
  <c r="BK38" i="19"/>
  <c r="BL38" i="19" s="1"/>
  <c r="BK37" i="19"/>
  <c r="BL37" i="19" s="1"/>
  <c r="BK36" i="19"/>
  <c r="BL36" i="19" s="1"/>
  <c r="BK35" i="19"/>
  <c r="BL35" i="19" s="1"/>
  <c r="BJ28" i="19"/>
  <c r="BI28" i="19"/>
  <c r="BH28" i="19"/>
  <c r="BG28" i="19"/>
  <c r="BF28" i="19"/>
  <c r="BE28" i="19"/>
  <c r="BD28" i="19"/>
  <c r="BC28" i="19"/>
  <c r="BB28" i="19"/>
  <c r="BA28" i="19"/>
  <c r="AZ28" i="19"/>
  <c r="AY28" i="19"/>
  <c r="AX28" i="19"/>
  <c r="AW28" i="19"/>
  <c r="AV28" i="19"/>
  <c r="AU28" i="19"/>
  <c r="AT28" i="19"/>
  <c r="AS28" i="19"/>
  <c r="AR28" i="19"/>
  <c r="AQ28" i="19"/>
  <c r="AP28" i="19"/>
  <c r="AO28" i="19"/>
  <c r="AN28" i="19"/>
  <c r="AM28" i="19"/>
  <c r="AL28" i="19"/>
  <c r="AK28" i="19"/>
  <c r="AJ28" i="19"/>
  <c r="AI28" i="19"/>
  <c r="AH28" i="19"/>
  <c r="AG28" i="19"/>
  <c r="AF28" i="19"/>
  <c r="AE28" i="19"/>
  <c r="AD28" i="19"/>
  <c r="AC28" i="19"/>
  <c r="AB28" i="19"/>
  <c r="AA28" i="19"/>
  <c r="Z28" i="19"/>
  <c r="Y28" i="19"/>
  <c r="X28" i="19"/>
  <c r="W28" i="19"/>
  <c r="V28" i="19"/>
  <c r="U28" i="19"/>
  <c r="T28" i="19"/>
  <c r="S28" i="19"/>
  <c r="R28" i="19"/>
  <c r="Q28" i="19"/>
  <c r="P28" i="19"/>
  <c r="L28" i="19"/>
  <c r="J28" i="19"/>
  <c r="H28" i="19"/>
  <c r="D28" i="19"/>
  <c r="BK27" i="19"/>
  <c r="BL27" i="19" s="1"/>
  <c r="BK26" i="19"/>
  <c r="BL26" i="19" s="1"/>
  <c r="BL25" i="19"/>
  <c r="BK25" i="19"/>
  <c r="BK24" i="19"/>
  <c r="BL24" i="19" s="1"/>
  <c r="BK23" i="19"/>
  <c r="BL23" i="19" s="1"/>
  <c r="BK22" i="19"/>
  <c r="BL22" i="19" s="1"/>
  <c r="BK21" i="19"/>
  <c r="BL21" i="19" s="1"/>
  <c r="BK20" i="19"/>
  <c r="BL20" i="19" s="1"/>
  <c r="BK19" i="19"/>
  <c r="BL19" i="19" s="1"/>
  <c r="BK18" i="19"/>
  <c r="BL18" i="19" s="1"/>
  <c r="BK17" i="19"/>
  <c r="BL17" i="19" s="1"/>
  <c r="BK16" i="19"/>
  <c r="BL16" i="19" s="1"/>
  <c r="BK15" i="19"/>
  <c r="BL15" i="19" s="1"/>
  <c r="BK14" i="19"/>
  <c r="BL14" i="19" s="1"/>
  <c r="BK13" i="19"/>
  <c r="BL13" i="19" s="1"/>
  <c r="BK12" i="19"/>
  <c r="BL12" i="19" s="1"/>
  <c r="BK11" i="19"/>
  <c r="BL11" i="19" s="1"/>
  <c r="BK10" i="19"/>
  <c r="BL10" i="19" s="1"/>
  <c r="BK9" i="19"/>
  <c r="BL9" i="19" s="1"/>
  <c r="BK8" i="19"/>
  <c r="BL8" i="19" s="1"/>
  <c r="N37" i="20" l="1"/>
  <c r="V37" i="20" s="1"/>
  <c r="V30" i="20"/>
  <c r="V11" i="20"/>
  <c r="N15" i="20"/>
  <c r="V15" i="20" s="1"/>
  <c r="M28" i="19"/>
  <c r="S18" i="16"/>
  <c r="S16" i="16"/>
  <c r="S14" i="16"/>
  <c r="N35" i="3"/>
  <c r="N36" i="3" s="1"/>
  <c r="Q4" i="3" l="1"/>
  <c r="R18" i="9" l="1"/>
  <c r="R16" i="9"/>
  <c r="R14" i="9"/>
  <c r="S18" i="2" l="1"/>
  <c r="S16" i="2"/>
  <c r="S14" i="2"/>
</calcChain>
</file>

<file path=xl/comments1.xml><?xml version="1.0" encoding="utf-8"?>
<comments xmlns="http://schemas.openxmlformats.org/spreadsheetml/2006/main">
  <authors>
    <author>福岡市役所</author>
  </authors>
  <commentList>
    <comment ref="BJ5" authorId="0" shapeId="0">
      <text>
        <r>
          <rPr>
            <sz val="9"/>
            <color indexed="81"/>
            <rFont val="MS P ゴシック"/>
            <family val="3"/>
            <charset val="128"/>
          </rPr>
          <t xml:space="preserve">
</t>
        </r>
        <r>
          <rPr>
            <b/>
            <sz val="9"/>
            <color indexed="81"/>
            <rFont val="MS P ゴシック"/>
            <family val="3"/>
            <charset val="128"/>
          </rPr>
          <t>複数作成する場合に、何枚目/何枚　を記載のこと</t>
        </r>
      </text>
    </comment>
    <comment ref="M6" authorId="0" shapeId="0">
      <text>
        <r>
          <rPr>
            <b/>
            <sz val="9"/>
            <color indexed="81"/>
            <rFont val="MS P ゴシック"/>
            <family val="3"/>
            <charset val="128"/>
          </rPr>
          <t>市内在住：住
市内通勤：勤
市内通学：学
その他：空欄</t>
        </r>
      </text>
    </comment>
    <comment ref="BK6" authorId="0" shapeId="0">
      <text>
        <r>
          <rPr>
            <b/>
            <sz val="9"/>
            <color indexed="81"/>
            <rFont val="MS P ゴシック"/>
            <family val="3"/>
            <charset val="128"/>
          </rPr>
          <t xml:space="preserve">自動で回数が表示されるため、入力不要
</t>
        </r>
      </text>
    </comment>
    <comment ref="BL6" authorId="0" shapeId="0">
      <text>
        <r>
          <rPr>
            <b/>
            <sz val="9"/>
            <color indexed="81"/>
            <rFont val="MS P ゴシック"/>
            <family val="3"/>
            <charset val="128"/>
          </rPr>
          <t>自動で年間教室開催回数が表示されるため、入力不要</t>
        </r>
      </text>
    </comment>
    <comment ref="O7" authorId="0" shapeId="0">
      <text>
        <r>
          <rPr>
            <b/>
            <sz val="9"/>
            <color indexed="81"/>
            <rFont val="MS P ゴシック"/>
            <family val="3"/>
            <charset val="128"/>
          </rPr>
          <t>教室を実施した日付を記載のこと</t>
        </r>
      </text>
    </comment>
    <comment ref="O34" authorId="0" shapeId="0">
      <text>
        <r>
          <rPr>
            <b/>
            <sz val="9"/>
            <color indexed="81"/>
            <rFont val="MS P ゴシック"/>
            <family val="3"/>
            <charset val="128"/>
          </rPr>
          <t>教室を実施した日付を記載のこと</t>
        </r>
      </text>
    </comment>
  </commentList>
</comments>
</file>

<file path=xl/comments2.xml><?xml version="1.0" encoding="utf-8"?>
<comments xmlns="http://schemas.openxmlformats.org/spreadsheetml/2006/main">
  <authors>
    <author>福岡市役所</author>
  </authors>
  <commentList>
    <comment ref="BJ5" authorId="0" shapeId="0">
      <text>
        <r>
          <rPr>
            <sz val="9"/>
            <color indexed="81"/>
            <rFont val="MS P ゴシック"/>
            <family val="3"/>
            <charset val="128"/>
          </rPr>
          <t xml:space="preserve">
</t>
        </r>
        <r>
          <rPr>
            <b/>
            <sz val="9"/>
            <color indexed="81"/>
            <rFont val="MS P ゴシック"/>
            <family val="3"/>
            <charset val="128"/>
          </rPr>
          <t>複数作成する場合に、何枚目/何枚　を記載のこと</t>
        </r>
      </text>
    </comment>
    <comment ref="M6" authorId="0" shapeId="0">
      <text>
        <r>
          <rPr>
            <b/>
            <sz val="9"/>
            <color indexed="81"/>
            <rFont val="MS P ゴシック"/>
            <family val="3"/>
            <charset val="128"/>
          </rPr>
          <t>市内在住：住
市内通勤：勤
市内通学：学
市外：空欄</t>
        </r>
      </text>
    </comment>
    <comment ref="BK6" authorId="0" shapeId="0">
      <text>
        <r>
          <rPr>
            <b/>
            <sz val="9"/>
            <color indexed="81"/>
            <rFont val="MS P ゴシック"/>
            <family val="3"/>
            <charset val="128"/>
          </rPr>
          <t xml:space="preserve">自動で回数が表示されるため、入力不要
</t>
        </r>
      </text>
    </comment>
    <comment ref="BL6" authorId="0" shapeId="0">
      <text>
        <r>
          <rPr>
            <b/>
            <sz val="9"/>
            <color indexed="81"/>
            <rFont val="MS P ゴシック"/>
            <family val="3"/>
            <charset val="128"/>
          </rPr>
          <t>自動で年間教室開催回数が表示されるため、入力不要</t>
        </r>
      </text>
    </comment>
    <comment ref="O7" authorId="0" shapeId="0">
      <text>
        <r>
          <rPr>
            <b/>
            <sz val="9"/>
            <color indexed="81"/>
            <rFont val="MS P ゴシック"/>
            <family val="3"/>
            <charset val="128"/>
          </rPr>
          <t>教室を実施した日付を記載のこと</t>
        </r>
      </text>
    </comment>
    <comment ref="O36" authorId="0" shapeId="0">
      <text>
        <r>
          <rPr>
            <b/>
            <sz val="9"/>
            <color indexed="81"/>
            <rFont val="MS P ゴシック"/>
            <family val="3"/>
            <charset val="128"/>
          </rPr>
          <t>教室を実施した日付を記載のこと</t>
        </r>
      </text>
    </comment>
  </commentList>
</comments>
</file>

<file path=xl/sharedStrings.xml><?xml version="1.0" encoding="utf-8"?>
<sst xmlns="http://schemas.openxmlformats.org/spreadsheetml/2006/main" count="1760" uniqueCount="416">
  <si>
    <t>日</t>
    <rPh sb="0" eb="1">
      <t>ニチ</t>
    </rPh>
    <phoneticPr fontId="4"/>
  </si>
  <si>
    <t>月</t>
    <rPh sb="0" eb="1">
      <t>ゲツ</t>
    </rPh>
    <phoneticPr fontId="4"/>
  </si>
  <si>
    <t>年</t>
    <rPh sb="0" eb="1">
      <t>ネン</t>
    </rPh>
    <phoneticPr fontId="4"/>
  </si>
  <si>
    <t>令和</t>
    <rPh sb="0" eb="2">
      <t>レイワ</t>
    </rPh>
    <phoneticPr fontId="4"/>
  </si>
  <si>
    <t>住所</t>
    <rPh sb="0" eb="2">
      <t>ジュウショ</t>
    </rPh>
    <phoneticPr fontId="2"/>
  </si>
  <si>
    <t>団体名</t>
    <rPh sb="0" eb="3">
      <t>ダンタイメイ</t>
    </rPh>
    <phoneticPr fontId="2"/>
  </si>
  <si>
    <t>団体名</t>
    <rPh sb="0" eb="3">
      <t>ダンタイメイ</t>
    </rPh>
    <phoneticPr fontId="4"/>
  </si>
  <si>
    <t>代表者名</t>
  </si>
  <si>
    <t>記</t>
    <rPh sb="0" eb="1">
      <t>キ</t>
    </rPh>
    <phoneticPr fontId="4"/>
  </si>
  <si>
    <t>月</t>
    <rPh sb="0" eb="1">
      <t>ツキ</t>
    </rPh>
    <phoneticPr fontId="4"/>
  </si>
  <si>
    <t>日</t>
    <rPh sb="0" eb="1">
      <t>ヒ</t>
    </rPh>
    <phoneticPr fontId="4"/>
  </si>
  <si>
    <t>添付書類</t>
    <rPh sb="0" eb="2">
      <t>テンプ</t>
    </rPh>
    <rPh sb="2" eb="4">
      <t>ショルイ</t>
    </rPh>
    <phoneticPr fontId="4"/>
  </si>
  <si>
    <t>〒</t>
    <phoneticPr fontId="4"/>
  </si>
  <si>
    <t>回</t>
    <rPh sb="0" eb="1">
      <t>カイ</t>
    </rPh>
    <phoneticPr fontId="4"/>
  </si>
  <si>
    <t>）</t>
    <phoneticPr fontId="4"/>
  </si>
  <si>
    <t>摘要</t>
    <rPh sb="0" eb="2">
      <t>テキヨウ</t>
    </rPh>
    <phoneticPr fontId="4"/>
  </si>
  <si>
    <t>担当者名</t>
    <rPh sb="0" eb="4">
      <t>タントウシャメイ</t>
    </rPh>
    <phoneticPr fontId="4"/>
  </si>
  <si>
    <t>電話番号</t>
    <rPh sb="0" eb="4">
      <t>デンワバンゴウ</t>
    </rPh>
    <phoneticPr fontId="4"/>
  </si>
  <si>
    <t>ﾒｰﾙｱﾄﾞﾚｽ</t>
    <phoneticPr fontId="4"/>
  </si>
  <si>
    <t>2.申請</t>
    <rPh sb="2" eb="4">
      <t>シンセイ</t>
    </rPh>
    <phoneticPr fontId="4"/>
  </si>
  <si>
    <t>以下の情報を入力してください。（全様式に自動反映されます。）</t>
    <phoneticPr fontId="4"/>
  </si>
  <si>
    <t>1.はじめに</t>
    <phoneticPr fontId="4"/>
  </si>
  <si>
    <t>次の申請書類を作成してください。</t>
    <rPh sb="0" eb="1">
      <t>ツギ</t>
    </rPh>
    <rPh sb="2" eb="6">
      <t>シンセイショルイ</t>
    </rPh>
    <rPh sb="7" eb="9">
      <t>サクセイ</t>
    </rPh>
    <phoneticPr fontId="4"/>
  </si>
  <si>
    <t>◇申請書類の作成</t>
    <rPh sb="1" eb="5">
      <t>シンセイショルイ</t>
    </rPh>
    <rPh sb="6" eb="8">
      <t>サクセイ</t>
    </rPh>
    <phoneticPr fontId="4"/>
  </si>
  <si>
    <t>◇申請書類の送付</t>
    <rPh sb="1" eb="5">
      <t>シンセイショルイ</t>
    </rPh>
    <rPh sb="6" eb="8">
      <t>ソウフ</t>
    </rPh>
    <phoneticPr fontId="4"/>
  </si>
  <si>
    <t>メールの場合：</t>
    <rPh sb="4" eb="6">
      <t>バアイ</t>
    </rPh>
    <phoneticPr fontId="4"/>
  </si>
  <si>
    <t>郵送の場合：</t>
    <rPh sb="0" eb="2">
      <t>ユウソウ</t>
    </rPh>
    <rPh sb="3" eb="5">
      <t>バアイ</t>
    </rPh>
    <phoneticPr fontId="4"/>
  </si>
  <si>
    <t>年</t>
    <phoneticPr fontId="4"/>
  </si>
  <si>
    <t>月</t>
    <phoneticPr fontId="4"/>
  </si>
  <si>
    <t>日付</t>
    <phoneticPr fontId="4"/>
  </si>
  <si>
    <t>第</t>
    <phoneticPr fontId="4"/>
  </si>
  <si>
    <t>（</t>
    <phoneticPr fontId="4"/>
  </si>
  <si>
    <t>4.実地調査</t>
    <rPh sb="2" eb="6">
      <t>ジッチチョウサ</t>
    </rPh>
    <phoneticPr fontId="4"/>
  </si>
  <si>
    <t>5.実績報告</t>
    <rPh sb="2" eb="4">
      <t>ジッセキ</t>
    </rPh>
    <rPh sb="4" eb="6">
      <t>ホウコク</t>
    </rPh>
    <phoneticPr fontId="4"/>
  </si>
  <si>
    <t>月</t>
    <rPh sb="0" eb="1">
      <t>ガツ</t>
    </rPh>
    <phoneticPr fontId="4"/>
  </si>
  <si>
    <t>開始年月日</t>
    <phoneticPr fontId="4"/>
  </si>
  <si>
    <t>完了年月日</t>
    <rPh sb="0" eb="2">
      <t>カンリョウ</t>
    </rPh>
    <rPh sb="2" eb="5">
      <t>ネンガッピ</t>
    </rPh>
    <phoneticPr fontId="4"/>
  </si>
  <si>
    <t>◇実績報告書の作成</t>
    <rPh sb="1" eb="6">
      <t>ジッセキホウコクショ</t>
    </rPh>
    <rPh sb="7" eb="9">
      <t>サクセイ</t>
    </rPh>
    <phoneticPr fontId="4"/>
  </si>
  <si>
    <t>作成した書類を、締切までにメールで送ってください。</t>
    <rPh sb="0" eb="2">
      <t>サクセイ</t>
    </rPh>
    <rPh sb="4" eb="6">
      <t>ショルイ</t>
    </rPh>
    <rPh sb="8" eb="10">
      <t>シメキリ</t>
    </rPh>
    <rPh sb="17" eb="18">
      <t>オク</t>
    </rPh>
    <phoneticPr fontId="4"/>
  </si>
  <si>
    <t>メールアドレス：</t>
    <phoneticPr fontId="4"/>
  </si>
  <si>
    <t>3.交付（不交付）決定</t>
    <phoneticPr fontId="4"/>
  </si>
  <si>
    <t>7.請求</t>
    <rPh sb="2" eb="4">
      <t>セイキュウ</t>
    </rPh>
    <phoneticPr fontId="4"/>
  </si>
  <si>
    <t>8.補助金振込</t>
    <rPh sb="2" eb="5">
      <t>ホジョキン</t>
    </rPh>
    <rPh sb="5" eb="7">
      <t>フリコミ</t>
    </rPh>
    <phoneticPr fontId="4"/>
  </si>
  <si>
    <t>請求書内で指定した口座へ、補助金の振込が行われます。</t>
    <rPh sb="0" eb="3">
      <t>セイキュウショ</t>
    </rPh>
    <rPh sb="3" eb="4">
      <t>ナイ</t>
    </rPh>
    <rPh sb="5" eb="7">
      <t>シテイ</t>
    </rPh>
    <rPh sb="9" eb="11">
      <t>コウザ</t>
    </rPh>
    <rPh sb="13" eb="16">
      <t>ホジョキン</t>
    </rPh>
    <rPh sb="17" eb="19">
      <t>フリコミ</t>
    </rPh>
    <rPh sb="20" eb="21">
      <t>オコナ</t>
    </rPh>
    <phoneticPr fontId="4"/>
  </si>
  <si>
    <t>「はじめに」に戻る</t>
    <rPh sb="7" eb="8">
      <t>モド</t>
    </rPh>
    <phoneticPr fontId="4"/>
  </si>
  <si>
    <t>宛先：</t>
    <rPh sb="0" eb="2">
      <t>アテサキ</t>
    </rPh>
    <phoneticPr fontId="4"/>
  </si>
  <si>
    <t>◇証拠書類の添付</t>
    <rPh sb="1" eb="5">
      <t>ショウコショルイ</t>
    </rPh>
    <rPh sb="6" eb="8">
      <t>テンプ</t>
    </rPh>
    <phoneticPr fontId="4"/>
  </si>
  <si>
    <t>以下の書類を実績報告書とともに提出してください。</t>
    <rPh sb="0" eb="2">
      <t>イカ</t>
    </rPh>
    <rPh sb="3" eb="5">
      <t>ショルイ</t>
    </rPh>
    <rPh sb="6" eb="11">
      <t>ジッセキホウコクショ</t>
    </rPh>
    <rPh sb="15" eb="17">
      <t>テイシュツ</t>
    </rPh>
    <phoneticPr fontId="4"/>
  </si>
  <si>
    <t>・ 領収証の枚数が多い場合は、領収証合計表を作成してください。（振込通知書の場合も同様）</t>
    <phoneticPr fontId="4"/>
  </si>
  <si>
    <t>作成した書類を、締切までに以下の宛先に送ってください。（締切日必着）</t>
    <rPh sb="0" eb="2">
      <t>サクセイ</t>
    </rPh>
    <rPh sb="4" eb="6">
      <t>ショルイ</t>
    </rPh>
    <rPh sb="8" eb="10">
      <t>シメキリ</t>
    </rPh>
    <rPh sb="13" eb="15">
      <t>イカ</t>
    </rPh>
    <rPh sb="16" eb="18">
      <t>アテサキ</t>
    </rPh>
    <rPh sb="19" eb="20">
      <t>オク</t>
    </rPh>
    <rPh sb="28" eb="31">
      <t>シメキリビ</t>
    </rPh>
    <rPh sb="31" eb="33">
      <t>ヒッチャク</t>
    </rPh>
    <phoneticPr fontId="4"/>
  </si>
  <si>
    <t>作成した申請書類を、締切までに以下の宛先に送ってください。（締切日必着）</t>
    <rPh sb="0" eb="2">
      <t>サクセイ</t>
    </rPh>
    <rPh sb="4" eb="8">
      <t>シンセイショルイ</t>
    </rPh>
    <rPh sb="10" eb="12">
      <t>シメキリ</t>
    </rPh>
    <rPh sb="15" eb="17">
      <t>イカ</t>
    </rPh>
    <rPh sb="18" eb="20">
      <t>アテサキ</t>
    </rPh>
    <rPh sb="21" eb="22">
      <t>オク</t>
    </rPh>
    <rPh sb="30" eb="33">
      <t>シメキリビ</t>
    </rPh>
    <rPh sb="33" eb="35">
      <t>ヒッチャク</t>
    </rPh>
    <phoneticPr fontId="4"/>
  </si>
  <si>
    <t>(注)収支の計が一致するよう記入すること。</t>
    <rPh sb="1" eb="2">
      <t>チュウ</t>
    </rPh>
    <rPh sb="3" eb="5">
      <t>シュウシ</t>
    </rPh>
    <rPh sb="6" eb="7">
      <t>ケイ</t>
    </rPh>
    <rPh sb="8" eb="10">
      <t>イッチ</t>
    </rPh>
    <rPh sb="14" eb="16">
      <t>キニュウ</t>
    </rPh>
    <phoneticPr fontId="2"/>
  </si>
  <si>
    <t>福岡市日本語教室補助金交付申請書</t>
    <rPh sb="0" eb="3">
      <t>フクオカシ</t>
    </rPh>
    <rPh sb="3" eb="8">
      <t>ニホンゴキョウシツ</t>
    </rPh>
    <rPh sb="8" eb="11">
      <t>ホジョキン</t>
    </rPh>
    <rPh sb="11" eb="13">
      <t>コウフ</t>
    </rPh>
    <rPh sb="13" eb="16">
      <t>シンセイショ</t>
    </rPh>
    <phoneticPr fontId="4"/>
  </si>
  <si>
    <t>(1)福岡市日本語教室補助金交付申請書（様式第１号）</t>
    <rPh sb="20" eb="22">
      <t>ヨウシキ</t>
    </rPh>
    <rPh sb="22" eb="23">
      <t>ダイ</t>
    </rPh>
    <rPh sb="24" eb="25">
      <t>ゴウ</t>
    </rPh>
    <phoneticPr fontId="4"/>
  </si>
  <si>
    <t>〒810-8620</t>
    <phoneticPr fontId="4"/>
  </si>
  <si>
    <t>福岡市中央区天神1-8-1</t>
    <rPh sb="0" eb="2">
      <t>フクオカ</t>
    </rPh>
    <rPh sb="2" eb="3">
      <t>シ</t>
    </rPh>
    <rPh sb="3" eb="6">
      <t>チュウオウク</t>
    </rPh>
    <rPh sb="6" eb="8">
      <t>テンジン</t>
    </rPh>
    <phoneticPr fontId="4"/>
  </si>
  <si>
    <t>福岡市から「交付決定通知」または「不交付決定通知」を送付します。</t>
    <rPh sb="0" eb="3">
      <t>フクオカシ</t>
    </rPh>
    <rPh sb="6" eb="12">
      <t>コウフケッテイツウチ</t>
    </rPh>
    <rPh sb="17" eb="20">
      <t>フコウフ</t>
    </rPh>
    <rPh sb="20" eb="22">
      <t>ケッテイ</t>
    </rPh>
    <rPh sb="22" eb="24">
      <t>ツウチ</t>
    </rPh>
    <rPh sb="26" eb="28">
      <t>ソウフ</t>
    </rPh>
    <phoneticPr fontId="4"/>
  </si>
  <si>
    <t>(3)活動計画書（様式第１-２号）</t>
    <rPh sb="3" eb="5">
      <t>カツドウ</t>
    </rPh>
    <rPh sb="5" eb="8">
      <t>ケイカクショ</t>
    </rPh>
    <rPh sb="9" eb="11">
      <t>ヨウシキ</t>
    </rPh>
    <rPh sb="11" eb="12">
      <t>ダイ</t>
    </rPh>
    <rPh sb="15" eb="16">
      <t>ゴウ</t>
    </rPh>
    <phoneticPr fontId="4"/>
  </si>
  <si>
    <t>(2)団体概要書（様式第１-１号）</t>
    <rPh sb="3" eb="5">
      <t>ダンタイ</t>
    </rPh>
    <rPh sb="5" eb="7">
      <t>ガイヨウ</t>
    </rPh>
    <rPh sb="9" eb="11">
      <t>ヨウシキ</t>
    </rPh>
    <rPh sb="11" eb="12">
      <t>ダイ</t>
    </rPh>
    <rPh sb="15" eb="16">
      <t>ゴウ</t>
    </rPh>
    <phoneticPr fontId="4"/>
  </si>
  <si>
    <t>教室の代表者、または補助金の担当者に日程調整等の連絡をいたします。</t>
    <rPh sb="0" eb="2">
      <t>キョウシツ</t>
    </rPh>
    <rPh sb="3" eb="6">
      <t>ダイヒョウシャ</t>
    </rPh>
    <rPh sb="10" eb="13">
      <t>ホジョキン</t>
    </rPh>
    <rPh sb="14" eb="17">
      <t>タントウシャ</t>
    </rPh>
    <rPh sb="18" eb="20">
      <t>ニッテイ</t>
    </rPh>
    <rPh sb="20" eb="22">
      <t>チョウセイ</t>
    </rPh>
    <rPh sb="22" eb="23">
      <t>ナド</t>
    </rPh>
    <rPh sb="24" eb="26">
      <t>レンラク</t>
    </rPh>
    <phoneticPr fontId="4"/>
  </si>
  <si>
    <t>福岡市総務企画局国際部国際政策課　吉弘（よしひろ）</t>
    <rPh sb="0" eb="3">
      <t>フクオカシ</t>
    </rPh>
    <rPh sb="3" eb="8">
      <t>ソウムキカクキョク</t>
    </rPh>
    <rPh sb="8" eb="11">
      <t>コクサイブ</t>
    </rPh>
    <rPh sb="11" eb="16">
      <t>コクサイセイサクカ</t>
    </rPh>
    <rPh sb="17" eb="19">
      <t>ヨシヒロ</t>
    </rPh>
    <phoneticPr fontId="4"/>
  </si>
  <si>
    <t>教室の名称</t>
    <rPh sb="0" eb="2">
      <t>キョウシツ</t>
    </rPh>
    <rPh sb="3" eb="5">
      <t>メイショウ</t>
    </rPh>
    <phoneticPr fontId="4"/>
  </si>
  <si>
    <t>フリガナ</t>
    <phoneticPr fontId="4"/>
  </si>
  <si>
    <t>代表者名</t>
    <rPh sb="0" eb="4">
      <t>ダイヒョウシャメイ</t>
    </rPh>
    <phoneticPr fontId="4"/>
  </si>
  <si>
    <t>活動期間</t>
    <rPh sb="0" eb="4">
      <t>カツドウキカン</t>
    </rPh>
    <phoneticPr fontId="4"/>
  </si>
  <si>
    <t>　開始</t>
    <rPh sb="1" eb="3">
      <t>カイシ</t>
    </rPh>
    <phoneticPr fontId="4"/>
  </si>
  <si>
    <t>年</t>
    <rPh sb="0" eb="1">
      <t>ネン</t>
    </rPh>
    <phoneticPr fontId="4"/>
  </si>
  <si>
    <t>月から現在に至る（通算</t>
    <rPh sb="0" eb="1">
      <t>ガツ</t>
    </rPh>
    <rPh sb="3" eb="5">
      <t>ゲンザイ</t>
    </rPh>
    <rPh sb="6" eb="7">
      <t>イタ</t>
    </rPh>
    <rPh sb="9" eb="11">
      <t>ツウサン</t>
    </rPh>
    <phoneticPr fontId="4"/>
  </si>
  <si>
    <t>設立目的</t>
    <rPh sb="0" eb="2">
      <t>セツリツ</t>
    </rPh>
    <rPh sb="2" eb="4">
      <t>モクテキ</t>
    </rPh>
    <phoneticPr fontId="4"/>
  </si>
  <si>
    <t>連絡先</t>
    <rPh sb="0" eb="3">
      <t>レンラクサキ</t>
    </rPh>
    <phoneticPr fontId="4"/>
  </si>
  <si>
    <t>〒</t>
    <phoneticPr fontId="4"/>
  </si>
  <si>
    <t>）</t>
    <phoneticPr fontId="4"/>
  </si>
  <si>
    <t>-</t>
    <phoneticPr fontId="4"/>
  </si>
  <si>
    <t>（</t>
    <phoneticPr fontId="4"/>
  </si>
  <si>
    <t>※代表者でない方が連絡先となる場合</t>
    <rPh sb="1" eb="4">
      <t>ダイヒョウシャ</t>
    </rPh>
    <rPh sb="7" eb="8">
      <t>ホウ</t>
    </rPh>
    <rPh sb="9" eb="12">
      <t>レンラクサキ</t>
    </rPh>
    <rPh sb="15" eb="17">
      <t>バアイ</t>
    </rPh>
    <phoneticPr fontId="4"/>
  </si>
  <si>
    <t>TEL：</t>
    <phoneticPr fontId="4"/>
  </si>
  <si>
    <t>　施設名</t>
    <rPh sb="1" eb="4">
      <t>シセツメイ</t>
    </rPh>
    <phoneticPr fontId="4"/>
  </si>
  <si>
    <t>　住所</t>
    <rPh sb="1" eb="3">
      <t>ジュウショ</t>
    </rPh>
    <phoneticPr fontId="4"/>
  </si>
  <si>
    <t>　福岡市</t>
    <rPh sb="1" eb="4">
      <t>フクオカシ</t>
    </rPh>
    <phoneticPr fontId="4"/>
  </si>
  <si>
    <t>区</t>
    <rPh sb="0" eb="1">
      <t>ク</t>
    </rPh>
    <phoneticPr fontId="4"/>
  </si>
  <si>
    <t>活動時間</t>
    <rPh sb="0" eb="2">
      <t>カツドウ</t>
    </rPh>
    <rPh sb="2" eb="4">
      <t>ジカン</t>
    </rPh>
    <phoneticPr fontId="4"/>
  </si>
  <si>
    <t>　【活動頻度】</t>
    <rPh sb="2" eb="4">
      <t>カツドウ</t>
    </rPh>
    <rPh sb="4" eb="6">
      <t>ヒンド</t>
    </rPh>
    <phoneticPr fontId="4"/>
  </si>
  <si>
    <t>曜日/　</t>
    <rPh sb="0" eb="2">
      <t>ヨウビ</t>
    </rPh>
    <phoneticPr fontId="4"/>
  </si>
  <si>
    <t>：</t>
    <phoneticPr fontId="4"/>
  </si>
  <si>
    <t>～</t>
    <phoneticPr fontId="4"/>
  </si>
  <si>
    <t>活　動　計　画　書</t>
    <rPh sb="0" eb="1">
      <t>カツ</t>
    </rPh>
    <rPh sb="2" eb="3">
      <t>ドウ</t>
    </rPh>
    <phoneticPr fontId="4"/>
  </si>
  <si>
    <t>団　体　概　要　書</t>
    <rPh sb="0" eb="1">
      <t>ダン</t>
    </rPh>
    <rPh sb="2" eb="3">
      <t>カラダ</t>
    </rPh>
    <rPh sb="4" eb="5">
      <t>ガイ</t>
    </rPh>
    <rPh sb="6" eb="7">
      <t>ヨウ</t>
    </rPh>
    <rPh sb="8" eb="9">
      <t>ショ</t>
    </rPh>
    <phoneticPr fontId="4"/>
  </si>
  <si>
    <t>回/</t>
    <rPh sb="0" eb="1">
      <t>カイ</t>
    </rPh>
    <phoneticPr fontId="4"/>
  </si>
  <si>
    <t>月・週</t>
    <rPh sb="0" eb="1">
      <t>ツキ</t>
    </rPh>
    <rPh sb="2" eb="3">
      <t>シュウ</t>
    </rPh>
    <phoneticPr fontId="4"/>
  </si>
  <si>
    <t>～</t>
  </si>
  <si>
    <t>オンラインによる日本語教室の開催</t>
    <rPh sb="8" eb="13">
      <t>ニホンゴキョウシツ</t>
    </rPh>
    <rPh sb="14" eb="16">
      <t>カイサイ</t>
    </rPh>
    <phoneticPr fontId="4"/>
  </si>
  <si>
    <t>あり</t>
    <phoneticPr fontId="4"/>
  </si>
  <si>
    <t>・</t>
    <phoneticPr fontId="4"/>
  </si>
  <si>
    <t>なし</t>
    <phoneticPr fontId="4"/>
  </si>
  <si>
    <t>①実施形態</t>
    <rPh sb="1" eb="3">
      <t>ジッシ</t>
    </rPh>
    <rPh sb="3" eb="5">
      <t>ケイタイ</t>
    </rPh>
    <phoneticPr fontId="4"/>
  </si>
  <si>
    <t>※オンラインでの開催がある場合下記について記載</t>
    <rPh sb="8" eb="10">
      <t>カイサイ</t>
    </rPh>
    <rPh sb="13" eb="15">
      <t>バアイ</t>
    </rPh>
    <rPh sb="15" eb="17">
      <t>カキ</t>
    </rPh>
    <rPh sb="21" eb="23">
      <t>キサイ</t>
    </rPh>
    <phoneticPr fontId="4"/>
  </si>
  <si>
    <t>・対面と同時間帯、曜日</t>
    <rPh sb="1" eb="3">
      <t>タイメン</t>
    </rPh>
    <rPh sb="4" eb="5">
      <t>ドウ</t>
    </rPh>
    <rPh sb="5" eb="8">
      <t>ジカンタイ</t>
    </rPh>
    <rPh sb="9" eb="11">
      <t>ヨウビ</t>
    </rPh>
    <phoneticPr fontId="4"/>
  </si>
  <si>
    <t>・オンライン実施の日時等個別調整</t>
    <rPh sb="6" eb="8">
      <t>ジッシ</t>
    </rPh>
    <rPh sb="9" eb="12">
      <t>ニチジトウ</t>
    </rPh>
    <rPh sb="12" eb="14">
      <t>コベツ</t>
    </rPh>
    <rPh sb="14" eb="16">
      <t>チョウセイ</t>
    </rPh>
    <phoneticPr fontId="4"/>
  </si>
  <si>
    <t>②対応可能ボランティア数</t>
    <rPh sb="1" eb="3">
      <t>タイオウ</t>
    </rPh>
    <rPh sb="3" eb="5">
      <t>カノウ</t>
    </rPh>
    <rPh sb="11" eb="12">
      <t>スウ</t>
    </rPh>
    <phoneticPr fontId="4"/>
  </si>
  <si>
    <t>人</t>
    <rPh sb="0" eb="1">
      <t>ヒト</t>
    </rPh>
    <phoneticPr fontId="4"/>
  </si>
  <si>
    <t>　（該当に〇）</t>
    <rPh sb="2" eb="4">
      <t>ガイトウ</t>
    </rPh>
    <phoneticPr fontId="4"/>
  </si>
  <si>
    <t>・その他（</t>
    <rPh sb="3" eb="4">
      <t>タ</t>
    </rPh>
    <phoneticPr fontId="4"/>
  </si>
  <si>
    <t>）</t>
  </si>
  <si>
    <t>人</t>
    <rPh sb="0" eb="1">
      <t>ニン</t>
    </rPh>
    <phoneticPr fontId="4"/>
  </si>
  <si>
    <t>③１人のボランティアが１コマで対応する学習者数</t>
    <rPh sb="2" eb="3">
      <t>ヒト</t>
    </rPh>
    <rPh sb="15" eb="17">
      <t>タイオウ</t>
    </rPh>
    <rPh sb="19" eb="22">
      <t>ガクシュウシャ</t>
    </rPh>
    <rPh sb="22" eb="23">
      <t>スウ</t>
    </rPh>
    <phoneticPr fontId="4"/>
  </si>
  <si>
    <t>１．活動について</t>
    <rPh sb="2" eb="4">
      <t>カツドウ</t>
    </rPh>
    <phoneticPr fontId="4"/>
  </si>
  <si>
    <t>（</t>
  </si>
  <si>
    <t>：</t>
  </si>
  <si>
    <t>（１）教室活動概要：１回あたりの活動内容を簡単に説明してください。</t>
    <rPh sb="3" eb="7">
      <t>キョウシツカツドウ</t>
    </rPh>
    <rPh sb="7" eb="9">
      <t>ガイヨウ</t>
    </rPh>
    <rPh sb="11" eb="12">
      <t>カイ</t>
    </rPh>
    <rPh sb="16" eb="20">
      <t>カツドウナイヨウ</t>
    </rPh>
    <rPh sb="21" eb="23">
      <t>カンタン</t>
    </rPh>
    <rPh sb="24" eb="26">
      <t>セツメイ</t>
    </rPh>
    <phoneticPr fontId="4"/>
  </si>
  <si>
    <t>受講料</t>
    <rPh sb="0" eb="3">
      <t>ジュコウリョウ</t>
    </rPh>
    <phoneticPr fontId="4"/>
  </si>
  <si>
    <t>円/　回・月</t>
    <rPh sb="0" eb="1">
      <t>エン</t>
    </rPh>
    <rPh sb="3" eb="4">
      <t>カイ</t>
    </rPh>
    <rPh sb="5" eb="6">
      <t>ツキ</t>
    </rPh>
    <phoneticPr fontId="4"/>
  </si>
  <si>
    <t>時　期</t>
    <rPh sb="0" eb="1">
      <t>トキ</t>
    </rPh>
    <rPh sb="2" eb="3">
      <t>キ</t>
    </rPh>
    <phoneticPr fontId="4"/>
  </si>
  <si>
    <t>場所・人数等補足</t>
    <rPh sb="0" eb="2">
      <t>バショ</t>
    </rPh>
    <rPh sb="3" eb="6">
      <t>ニンズウトウ</t>
    </rPh>
    <rPh sb="6" eb="8">
      <t>ホソク</t>
    </rPh>
    <phoneticPr fontId="4"/>
  </si>
  <si>
    <t>内　容</t>
    <rPh sb="0" eb="1">
      <t>ナイ</t>
    </rPh>
    <rPh sb="2" eb="3">
      <t>カタチ</t>
    </rPh>
    <phoneticPr fontId="4"/>
  </si>
  <si>
    <t>ｂ：活動拠点が発行するチラシやポスター</t>
    <rPh sb="2" eb="4">
      <t>カツドウ</t>
    </rPh>
    <rPh sb="4" eb="6">
      <t>キョテン</t>
    </rPh>
    <rPh sb="7" eb="9">
      <t>ハッコウ</t>
    </rPh>
    <phoneticPr fontId="4"/>
  </si>
  <si>
    <t>ｃ：教室のホームページ</t>
    <rPh sb="2" eb="4">
      <t>キョウシツ</t>
    </rPh>
    <phoneticPr fontId="4"/>
  </si>
  <si>
    <t>ｄ：教室のSNS</t>
    <rPh sb="2" eb="4">
      <t>キョウシツ</t>
    </rPh>
    <phoneticPr fontId="4"/>
  </si>
  <si>
    <t>ｅ：ボランティア個人のSNS</t>
    <rPh sb="8" eb="10">
      <t>コジン</t>
    </rPh>
    <phoneticPr fontId="4"/>
  </si>
  <si>
    <t>ｆ：その他</t>
    <rPh sb="4" eb="5">
      <t>タ</t>
    </rPh>
    <phoneticPr fontId="4"/>
  </si>
  <si>
    <t>ｇ：広報はしない</t>
    <rPh sb="2" eb="4">
      <t>コウホウ</t>
    </rPh>
    <phoneticPr fontId="4"/>
  </si>
  <si>
    <t>＜収入の部＞</t>
    <rPh sb="1" eb="3">
      <t>シュウニュウ</t>
    </rPh>
    <rPh sb="4" eb="5">
      <t>ブ</t>
    </rPh>
    <phoneticPr fontId="4"/>
  </si>
  <si>
    <t>＜支出の部＞</t>
    <rPh sb="1" eb="3">
      <t>シシュツ</t>
    </rPh>
    <rPh sb="4" eb="5">
      <t>ブ</t>
    </rPh>
    <phoneticPr fontId="4"/>
  </si>
  <si>
    <t>予算額</t>
    <rPh sb="0" eb="3">
      <t>ヨサンガク</t>
    </rPh>
    <phoneticPr fontId="4"/>
  </si>
  <si>
    <t>氏名</t>
    <rPh sb="0" eb="2">
      <t>シメイ</t>
    </rPh>
    <phoneticPr fontId="4"/>
  </si>
  <si>
    <t>〇</t>
  </si>
  <si>
    <t>/</t>
    <phoneticPr fontId="4"/>
  </si>
  <si>
    <t>-</t>
  </si>
  <si>
    <t>教室</t>
    <rPh sb="0" eb="2">
      <t>キョウシツ</t>
    </rPh>
    <phoneticPr fontId="4"/>
  </si>
  <si>
    <t>（宛先）福岡市長</t>
    <rPh sb="1" eb="3">
      <t>アテサキ</t>
    </rPh>
    <rPh sb="4" eb="8">
      <t>フクオカシチョウ</t>
    </rPh>
    <phoneticPr fontId="4"/>
  </si>
  <si>
    <t>（単位：円）</t>
    <rPh sb="1" eb="3">
      <t>タンイ</t>
    </rPh>
    <rPh sb="4" eb="5">
      <t>エン</t>
    </rPh>
    <phoneticPr fontId="4"/>
  </si>
  <si>
    <t>区分</t>
    <rPh sb="0" eb="2">
      <t>クブン</t>
    </rPh>
    <phoneticPr fontId="4"/>
  </si>
  <si>
    <t>自己資金等</t>
    <rPh sb="0" eb="4">
      <t>ジコシキン</t>
    </rPh>
    <rPh sb="4" eb="5">
      <t>トウ</t>
    </rPh>
    <phoneticPr fontId="4"/>
  </si>
  <si>
    <t>合計(Ｂ)</t>
    <rPh sb="0" eb="2">
      <t>ゴウケイ</t>
    </rPh>
    <phoneticPr fontId="4"/>
  </si>
  <si>
    <t>補助金（交付申請額）(Ａ)</t>
    <rPh sb="0" eb="3">
      <t>ホジョキン</t>
    </rPh>
    <rPh sb="4" eb="6">
      <t>コウフ</t>
    </rPh>
    <rPh sb="6" eb="9">
      <t>シンセイガク</t>
    </rPh>
    <phoneticPr fontId="4"/>
  </si>
  <si>
    <t>総額(Ｃ)=(Ａ)+(Ｂ)</t>
    <rPh sb="0" eb="2">
      <t>ソウガク</t>
    </rPh>
    <phoneticPr fontId="4"/>
  </si>
  <si>
    <t>補助対象経費</t>
    <rPh sb="0" eb="6">
      <t>ホジョタイショウケイヒ</t>
    </rPh>
    <phoneticPr fontId="4"/>
  </si>
  <si>
    <t>補助対象外経費</t>
    <rPh sb="0" eb="2">
      <t>ホジョ</t>
    </rPh>
    <rPh sb="2" eb="4">
      <t>タイショウ</t>
    </rPh>
    <rPh sb="4" eb="5">
      <t>ガイ</t>
    </rPh>
    <rPh sb="5" eb="7">
      <t>ケイヒ</t>
    </rPh>
    <phoneticPr fontId="4"/>
  </si>
  <si>
    <t>団体名</t>
    <rPh sb="0" eb="3">
      <t>ダンタイメイ</t>
    </rPh>
    <phoneticPr fontId="4"/>
  </si>
  <si>
    <t>小計(Ｄ)</t>
    <rPh sb="0" eb="2">
      <t>ショウケイ</t>
    </rPh>
    <phoneticPr fontId="4"/>
  </si>
  <si>
    <t>小計(Ｅ)</t>
    <rPh sb="0" eb="2">
      <t>ショウケイ</t>
    </rPh>
    <phoneticPr fontId="4"/>
  </si>
  <si>
    <t>総額(Ｆ)=(Ｄ)+(Ｅ)</t>
    <rPh sb="0" eb="2">
      <t>ソウガク</t>
    </rPh>
    <phoneticPr fontId="4"/>
  </si>
  <si>
    <t>※収入総額(Ｃ)と一致</t>
    <rPh sb="1" eb="5">
      <t>シュウニュウソウガク</t>
    </rPh>
    <rPh sb="9" eb="11">
      <t>イッチ</t>
    </rPh>
    <phoneticPr fontId="4"/>
  </si>
  <si>
    <t>回数</t>
    <rPh sb="0" eb="2">
      <t>カイスウ</t>
    </rPh>
    <phoneticPr fontId="4"/>
  </si>
  <si>
    <t>年代</t>
    <rPh sb="0" eb="2">
      <t>ネンダイ</t>
    </rPh>
    <phoneticPr fontId="4"/>
  </si>
  <si>
    <t>様式第３号（第９条関係）</t>
    <rPh sb="0" eb="2">
      <t>ヨウシキ</t>
    </rPh>
    <rPh sb="2" eb="3">
      <t>ダイ</t>
    </rPh>
    <rPh sb="4" eb="5">
      <t>ゴウ</t>
    </rPh>
    <rPh sb="6" eb="7">
      <t>ダイ</t>
    </rPh>
    <rPh sb="8" eb="9">
      <t>ジョウ</t>
    </rPh>
    <rPh sb="9" eb="11">
      <t>カンケイ</t>
    </rPh>
    <phoneticPr fontId="2"/>
  </si>
  <si>
    <t>代表者名</t>
    <phoneticPr fontId="4"/>
  </si>
  <si>
    <t xml:space="preserve">
・様式第1-2号　活動計画書（変更後）
・その他（　　　　　　　　　　　　　　　　　　　　　　）</t>
    <rPh sb="2" eb="4">
      <t>ヨウシキ</t>
    </rPh>
    <rPh sb="4" eb="5">
      <t>ダイ</t>
    </rPh>
    <rPh sb="8" eb="9">
      <t>ゴウ</t>
    </rPh>
    <rPh sb="10" eb="12">
      <t>カツドウ</t>
    </rPh>
    <rPh sb="12" eb="15">
      <t>ケイカクショ</t>
    </rPh>
    <rPh sb="16" eb="19">
      <t>ヘンコウゴ</t>
    </rPh>
    <rPh sb="25" eb="26">
      <t>タ</t>
    </rPh>
    <phoneticPr fontId="4"/>
  </si>
  <si>
    <t>様式第４号（第１０条関係）</t>
    <phoneticPr fontId="2"/>
  </si>
  <si>
    <t>福岡市日本語教室補助金実績報告書</t>
    <rPh sb="0" eb="3">
      <t>フクオカシ</t>
    </rPh>
    <rPh sb="3" eb="8">
      <t>ニホンゴキョウシツ</t>
    </rPh>
    <rPh sb="8" eb="11">
      <t>ホジョキン</t>
    </rPh>
    <rPh sb="11" eb="13">
      <t>ジッセキ</t>
    </rPh>
    <rPh sb="13" eb="16">
      <t>ホウコクショ</t>
    </rPh>
    <phoneticPr fontId="4"/>
  </si>
  <si>
    <t>下記のとおり報告します。</t>
    <rPh sb="0" eb="2">
      <t>カキ</t>
    </rPh>
    <rPh sb="6" eb="8">
      <t>ホウコク</t>
    </rPh>
    <phoneticPr fontId="4"/>
  </si>
  <si>
    <t>活　動　報　告　書</t>
    <rPh sb="0" eb="1">
      <t>カツ</t>
    </rPh>
    <rPh sb="2" eb="3">
      <t>ドウ</t>
    </rPh>
    <rPh sb="4" eb="5">
      <t>ホウ</t>
    </rPh>
    <rPh sb="6" eb="7">
      <t>コク</t>
    </rPh>
    <phoneticPr fontId="4"/>
  </si>
  <si>
    <t>１．活動概要</t>
    <rPh sb="2" eb="4">
      <t>カツドウ</t>
    </rPh>
    <rPh sb="4" eb="6">
      <t>ガイヨウ</t>
    </rPh>
    <phoneticPr fontId="4"/>
  </si>
  <si>
    <t>（２）日本語学習以外の活動（イベント参加や、課外活動等）</t>
    <rPh sb="3" eb="8">
      <t>ニホンゴガクシュウ</t>
    </rPh>
    <rPh sb="8" eb="10">
      <t>イガイ</t>
    </rPh>
    <rPh sb="11" eb="13">
      <t>カツドウ</t>
    </rPh>
    <rPh sb="18" eb="20">
      <t>サンカ</t>
    </rPh>
    <rPh sb="22" eb="24">
      <t>カガイ</t>
    </rPh>
    <rPh sb="24" eb="26">
      <t>カツドウ</t>
    </rPh>
    <rPh sb="26" eb="27">
      <t>トウ</t>
    </rPh>
    <phoneticPr fontId="4"/>
  </si>
  <si>
    <t>項目</t>
    <rPh sb="0" eb="2">
      <t>コウモク</t>
    </rPh>
    <phoneticPr fontId="4"/>
  </si>
  <si>
    <t>書籍名等</t>
    <rPh sb="0" eb="4">
      <t>ショセキメイトウ</t>
    </rPh>
    <phoneticPr fontId="4"/>
  </si>
  <si>
    <t>数量</t>
    <rPh sb="0" eb="2">
      <t>スウリョウ</t>
    </rPh>
    <phoneticPr fontId="4"/>
  </si>
  <si>
    <t>単価</t>
    <rPh sb="0" eb="2">
      <t>タンカ</t>
    </rPh>
    <phoneticPr fontId="4"/>
  </si>
  <si>
    <t>２．活動に対する評価</t>
    <rPh sb="2" eb="4">
      <t>カツドウ</t>
    </rPh>
    <rPh sb="5" eb="6">
      <t>タイ</t>
    </rPh>
    <rPh sb="8" eb="10">
      <t>ヒョウカ</t>
    </rPh>
    <phoneticPr fontId="4"/>
  </si>
  <si>
    <t>開催実績</t>
    <rPh sb="0" eb="2">
      <t>カイサイ</t>
    </rPh>
    <rPh sb="2" eb="4">
      <t>ジッセキ</t>
    </rPh>
    <phoneticPr fontId="4"/>
  </si>
  <si>
    <t>日～</t>
    <rPh sb="0" eb="1">
      <t>ニチ</t>
    </rPh>
    <phoneticPr fontId="4"/>
  </si>
  <si>
    <t>　期間：</t>
    <rPh sb="1" eb="3">
      <t>キカン</t>
    </rPh>
    <phoneticPr fontId="4"/>
  </si>
  <si>
    <t>　頻度：</t>
    <rPh sb="1" eb="3">
      <t>ヒンド</t>
    </rPh>
    <phoneticPr fontId="4"/>
  </si>
  <si>
    <t>　期間中開催回数：計</t>
    <rPh sb="1" eb="4">
      <t>キカンチュウ</t>
    </rPh>
    <rPh sb="4" eb="6">
      <t>カイサイ</t>
    </rPh>
    <rPh sb="6" eb="8">
      <t>カイスウ</t>
    </rPh>
    <rPh sb="9" eb="10">
      <t>ケイ</t>
    </rPh>
    <phoneticPr fontId="4"/>
  </si>
  <si>
    <t>（１）教室活動について</t>
    <rPh sb="3" eb="5">
      <t>キョウシツ</t>
    </rPh>
    <rPh sb="5" eb="7">
      <t>カツドウ</t>
    </rPh>
    <phoneticPr fontId="4"/>
  </si>
  <si>
    <t>　</t>
    <phoneticPr fontId="4"/>
  </si>
  <si>
    <t>①成果や効果を記入してください。</t>
    <rPh sb="1" eb="3">
      <t>セイカ</t>
    </rPh>
    <rPh sb="4" eb="6">
      <t>コウカ</t>
    </rPh>
    <rPh sb="7" eb="9">
      <t>キニュウ</t>
    </rPh>
    <phoneticPr fontId="4"/>
  </si>
  <si>
    <t>②反省点や改善点があれば、記入してください。</t>
    <rPh sb="1" eb="4">
      <t>ハンセイテン</t>
    </rPh>
    <rPh sb="5" eb="8">
      <t>カイゼンテン</t>
    </rPh>
    <rPh sb="13" eb="15">
      <t>キニュウ</t>
    </rPh>
    <phoneticPr fontId="4"/>
  </si>
  <si>
    <t>（５）その他（特に記載すべきことがあれば、ご記入ください。）</t>
    <rPh sb="5" eb="6">
      <t>タ</t>
    </rPh>
    <rPh sb="7" eb="8">
      <t>トク</t>
    </rPh>
    <rPh sb="9" eb="11">
      <t>キサイ</t>
    </rPh>
    <rPh sb="22" eb="24">
      <t>キニュウ</t>
    </rPh>
    <phoneticPr fontId="4"/>
  </si>
  <si>
    <t>決算額</t>
    <rPh sb="0" eb="3">
      <t>ケッサンガク</t>
    </rPh>
    <phoneticPr fontId="4"/>
  </si>
  <si>
    <t>②オンライン</t>
  </si>
  <si>
    <t>①対面</t>
    <rPh sb="1" eb="3">
      <t>タイメン</t>
    </rPh>
    <phoneticPr fontId="4"/>
  </si>
  <si>
    <t>※実施予定のある際は、記入してください。</t>
    <rPh sb="1" eb="3">
      <t>ジッシ</t>
    </rPh>
    <rPh sb="3" eb="5">
      <t>ヨテイ</t>
    </rPh>
    <rPh sb="8" eb="9">
      <t>サイ</t>
    </rPh>
    <rPh sb="11" eb="13">
      <t>キニュウ</t>
    </rPh>
    <phoneticPr fontId="4"/>
  </si>
  <si>
    <t>役職名</t>
    <rPh sb="0" eb="3">
      <t>ヤクショクメイ</t>
    </rPh>
    <phoneticPr fontId="4"/>
  </si>
  <si>
    <t>氏名</t>
    <rPh sb="0" eb="2">
      <t>シメイ</t>
    </rPh>
    <phoneticPr fontId="4"/>
  </si>
  <si>
    <t>フリガナ</t>
    <phoneticPr fontId="4"/>
  </si>
  <si>
    <t>生年月日</t>
    <rPh sb="0" eb="4">
      <t>セイネンガッピ</t>
    </rPh>
    <phoneticPr fontId="4"/>
  </si>
  <si>
    <t>代表</t>
    <rPh sb="0" eb="2">
      <t>ダイヒョウ</t>
    </rPh>
    <phoneticPr fontId="4"/>
  </si>
  <si>
    <t>役員一覧
※代表を含め役員全員を記載してください。</t>
    <rPh sb="0" eb="2">
      <t>ヤクイン</t>
    </rPh>
    <rPh sb="2" eb="4">
      <t>イチラン</t>
    </rPh>
    <rPh sb="7" eb="9">
      <t>ダイヒョウ</t>
    </rPh>
    <rPh sb="10" eb="11">
      <t>フク</t>
    </rPh>
    <rPh sb="12" eb="14">
      <t>ヤクイン</t>
    </rPh>
    <rPh sb="14" eb="16">
      <t>ゼンイン</t>
    </rPh>
    <rPh sb="17" eb="19">
      <t>キサイ</t>
    </rPh>
    <phoneticPr fontId="4"/>
  </si>
  <si>
    <t>収　支　予　算　書</t>
    <rPh sb="0" eb="1">
      <t>オサム</t>
    </rPh>
    <rPh sb="2" eb="3">
      <t>シ</t>
    </rPh>
    <rPh sb="4" eb="5">
      <t>ヨ</t>
    </rPh>
    <rPh sb="6" eb="7">
      <t>サン</t>
    </rPh>
    <rPh sb="8" eb="9">
      <t>ショ</t>
    </rPh>
    <phoneticPr fontId="4"/>
  </si>
  <si>
    <t>２．学習参加者名簿</t>
    <rPh sb="2" eb="4">
      <t>ガクシュウ</t>
    </rPh>
    <rPh sb="4" eb="7">
      <t>サンカシャ</t>
    </rPh>
    <rPh sb="7" eb="9">
      <t>メイボ</t>
    </rPh>
    <phoneticPr fontId="4"/>
  </si>
  <si>
    <t>３．ボランティア名簿</t>
    <rPh sb="8" eb="10">
      <t>メイボ</t>
    </rPh>
    <phoneticPr fontId="4"/>
  </si>
  <si>
    <t>様式第１号（第７条関係）</t>
    <rPh sb="0" eb="2">
      <t>ヨウシキ</t>
    </rPh>
    <rPh sb="2" eb="3">
      <t>ダイ</t>
    </rPh>
    <rPh sb="4" eb="5">
      <t>ゴウ</t>
    </rPh>
    <rPh sb="6" eb="7">
      <t>ダイ</t>
    </rPh>
    <rPh sb="8" eb="9">
      <t>ジョウ</t>
    </rPh>
    <rPh sb="9" eb="11">
      <t>カンケイ</t>
    </rPh>
    <phoneticPr fontId="2"/>
  </si>
  <si>
    <t>収　支　決　算　書</t>
    <rPh sb="0" eb="1">
      <t>オサム</t>
    </rPh>
    <rPh sb="2" eb="3">
      <t>シ</t>
    </rPh>
    <rPh sb="4" eb="5">
      <t>ケッ</t>
    </rPh>
    <rPh sb="6" eb="7">
      <t>サン</t>
    </rPh>
    <rPh sb="8" eb="9">
      <t>ショ</t>
    </rPh>
    <phoneticPr fontId="4"/>
  </si>
  <si>
    <t>日本語教室事業</t>
    <rPh sb="0" eb="5">
      <t>ニホンゴキョウシツ</t>
    </rPh>
    <rPh sb="5" eb="7">
      <t>ジギョウ</t>
    </rPh>
    <phoneticPr fontId="4"/>
  </si>
  <si>
    <t>２．交付を受けようとする補助金の額</t>
    <rPh sb="2" eb="4">
      <t>コウフ</t>
    </rPh>
    <rPh sb="5" eb="6">
      <t>ウ</t>
    </rPh>
    <rPh sb="12" eb="15">
      <t>ホジョキン</t>
    </rPh>
    <rPh sb="16" eb="17">
      <t>ガク</t>
    </rPh>
    <phoneticPr fontId="4"/>
  </si>
  <si>
    <t>円</t>
    <rPh sb="0" eb="1">
      <t>エン</t>
    </rPh>
    <phoneticPr fontId="4"/>
  </si>
  <si>
    <t>３．申請者の営む事業</t>
    <rPh sb="2" eb="5">
      <t>シンセイシャ</t>
    </rPh>
    <rPh sb="6" eb="7">
      <t>イトナ</t>
    </rPh>
    <rPh sb="8" eb="10">
      <t>ジギョウ</t>
    </rPh>
    <phoneticPr fontId="4"/>
  </si>
  <si>
    <t>４．補助事業の目的及び内容</t>
    <rPh sb="2" eb="6">
      <t>ホジョジギョウ</t>
    </rPh>
    <rPh sb="7" eb="9">
      <t>モクテキ</t>
    </rPh>
    <rPh sb="9" eb="10">
      <t>オヨ</t>
    </rPh>
    <rPh sb="11" eb="13">
      <t>ナイヨウ</t>
    </rPh>
    <phoneticPr fontId="4"/>
  </si>
  <si>
    <t>５．関係書類</t>
    <rPh sb="2" eb="6">
      <t>カンケイショルイ</t>
    </rPh>
    <phoneticPr fontId="4"/>
  </si>
  <si>
    <t>１．交付を受けようとする補助事業名</t>
    <rPh sb="2" eb="4">
      <t>コウフ</t>
    </rPh>
    <rPh sb="5" eb="6">
      <t>ウ</t>
    </rPh>
    <rPh sb="12" eb="17">
      <t>ホジョジギョウメイ</t>
    </rPh>
    <phoneticPr fontId="4"/>
  </si>
  <si>
    <t>外国人にも住みやすく活動しやすいまちづくりを推進するために行う外国人を対象としたボランティアによる日本語教室事業</t>
    <rPh sb="29" eb="30">
      <t>オコナ</t>
    </rPh>
    <rPh sb="54" eb="56">
      <t>ジギョウ</t>
    </rPh>
    <phoneticPr fontId="4"/>
  </si>
  <si>
    <t>（</t>
    <phoneticPr fontId="4"/>
  </si>
  <si>
    <t>教室名称</t>
    <rPh sb="0" eb="4">
      <t>キョウシツメイショウ</t>
    </rPh>
    <phoneticPr fontId="4"/>
  </si>
  <si>
    <t>）</t>
    <phoneticPr fontId="4"/>
  </si>
  <si>
    <t>１．教室の名称</t>
    <rPh sb="2" eb="4">
      <t>キョウシツ</t>
    </rPh>
    <rPh sb="5" eb="7">
      <t>メイショウ</t>
    </rPh>
    <phoneticPr fontId="4"/>
  </si>
  <si>
    <t>２．実施期間</t>
    <rPh sb="2" eb="6">
      <t>ジッシキカン</t>
    </rPh>
    <phoneticPr fontId="4"/>
  </si>
  <si>
    <t>円</t>
    <rPh sb="0" eb="1">
      <t>エン</t>
    </rPh>
    <phoneticPr fontId="4"/>
  </si>
  <si>
    <t>３．補助交付決定額及び精算額</t>
    <rPh sb="2" eb="4">
      <t>ホジョ</t>
    </rPh>
    <rPh sb="4" eb="6">
      <t>コウフ</t>
    </rPh>
    <rPh sb="6" eb="8">
      <t>ケッテイ</t>
    </rPh>
    <rPh sb="8" eb="9">
      <t>ガク</t>
    </rPh>
    <rPh sb="9" eb="10">
      <t>オヨ</t>
    </rPh>
    <rPh sb="11" eb="13">
      <t>セイサン</t>
    </rPh>
    <rPh sb="13" eb="14">
      <t>ガク</t>
    </rPh>
    <phoneticPr fontId="4"/>
  </si>
  <si>
    <t>(</t>
    <phoneticPr fontId="4"/>
  </si>
  <si>
    <t>交付決定額</t>
    <rPh sb="0" eb="5">
      <t>コウフケッテイガク</t>
    </rPh>
    <phoneticPr fontId="4"/>
  </si>
  <si>
    <t>補助金精算額</t>
    <rPh sb="0" eb="3">
      <t>ホジョキン</t>
    </rPh>
    <rPh sb="3" eb="6">
      <t>セイサンガク</t>
    </rPh>
    <phoneticPr fontId="4"/>
  </si>
  <si>
    <t>４．添付書類</t>
    <rPh sb="2" eb="4">
      <t>テンプ</t>
    </rPh>
    <rPh sb="4" eb="6">
      <t>ショルイ</t>
    </rPh>
    <phoneticPr fontId="4"/>
  </si>
  <si>
    <t>代表者　TEL（　</t>
    <rPh sb="0" eb="3">
      <t>ダイヒョウシャ</t>
    </rPh>
    <phoneticPr fontId="4"/>
  </si>
  <si>
    <t>主たる
活動拠点</t>
    <rPh sb="0" eb="1">
      <t>シュ</t>
    </rPh>
    <rPh sb="4" eb="8">
      <t>カツドウキョテン</t>
    </rPh>
    <phoneticPr fontId="4"/>
  </si>
  <si>
    <t>様式第１-１号（第７条関係）</t>
    <rPh sb="0" eb="2">
      <t>ヨウシキ</t>
    </rPh>
    <rPh sb="2" eb="3">
      <t>ダイ</t>
    </rPh>
    <rPh sb="6" eb="7">
      <t>ゴウ</t>
    </rPh>
    <rPh sb="8" eb="9">
      <t>ダイ</t>
    </rPh>
    <rPh sb="10" eb="11">
      <t>ジョウ</t>
    </rPh>
    <rPh sb="11" eb="13">
      <t>カンケイ</t>
    </rPh>
    <phoneticPr fontId="2"/>
  </si>
  <si>
    <t>３．補助交付申請額</t>
    <rPh sb="2" eb="4">
      <t>ホジョ</t>
    </rPh>
    <rPh sb="4" eb="8">
      <t>コウフシンセイ</t>
    </rPh>
    <rPh sb="8" eb="9">
      <t>ガク</t>
    </rPh>
    <phoneticPr fontId="4"/>
  </si>
  <si>
    <t>様式第４-１号（第１０条関係）</t>
    <rPh sb="0" eb="2">
      <t>ヨウシキ</t>
    </rPh>
    <rPh sb="2" eb="3">
      <t>ダイ</t>
    </rPh>
    <rPh sb="6" eb="7">
      <t>ゴウ</t>
    </rPh>
    <rPh sb="8" eb="9">
      <t>ダイ</t>
    </rPh>
    <rPh sb="11" eb="12">
      <t>ジョウ</t>
    </rPh>
    <rPh sb="12" eb="14">
      <t>カンケイ</t>
    </rPh>
    <phoneticPr fontId="2"/>
  </si>
  <si>
    <t>か月）</t>
    <rPh sb="1" eb="2">
      <t>ツキ</t>
    </rPh>
    <phoneticPr fontId="4"/>
  </si>
  <si>
    <t>次のとおり交付決定の内容を変更したいので、承認願いたく申請します。</t>
    <phoneticPr fontId="4"/>
  </si>
  <si>
    <t>号をもって交付決定のあった下記事業について、</t>
    <phoneticPr fontId="4"/>
  </si>
  <si>
    <t>連絡責任者：</t>
    <rPh sb="0" eb="2">
      <t>レンラク</t>
    </rPh>
    <rPh sb="2" eb="4">
      <t>セキニン</t>
    </rPh>
    <phoneticPr fontId="4"/>
  </si>
  <si>
    <t>電子メールアドレス：</t>
    <rPh sb="0" eb="2">
      <t>デンシ</t>
    </rPh>
    <phoneticPr fontId="4"/>
  </si>
  <si>
    <t>様式第１-２号（第７条関係）</t>
    <rPh sb="0" eb="2">
      <t>ヨウシキ</t>
    </rPh>
    <rPh sb="2" eb="3">
      <t>ダイ</t>
    </rPh>
    <rPh sb="6" eb="7">
      <t>ゴウ</t>
    </rPh>
    <rPh sb="8" eb="9">
      <t>ダイ</t>
    </rPh>
    <rPh sb="10" eb="11">
      <t>ジョウ</t>
    </rPh>
    <rPh sb="11" eb="13">
      <t>カンケイ</t>
    </rPh>
    <phoneticPr fontId="2"/>
  </si>
  <si>
    <t>様式第１-３号（第７条関係）</t>
    <rPh sb="0" eb="2">
      <t>ヨウシキ</t>
    </rPh>
    <rPh sb="2" eb="3">
      <t>ダイ</t>
    </rPh>
    <rPh sb="6" eb="7">
      <t>ゴウ</t>
    </rPh>
    <rPh sb="8" eb="9">
      <t>ダイ</t>
    </rPh>
    <rPh sb="10" eb="11">
      <t>ジョウ</t>
    </rPh>
    <rPh sb="11" eb="13">
      <t>カンケイ</t>
    </rPh>
    <phoneticPr fontId="2"/>
  </si>
  <si>
    <t>福岡市日本語教室補助金交付決定内容変更等承認申請書</t>
    <rPh sb="0" eb="3">
      <t>フクオカシ</t>
    </rPh>
    <rPh sb="3" eb="8">
      <t>ニホンゴキョウシツ</t>
    </rPh>
    <rPh sb="8" eb="11">
      <t>ホジョキン</t>
    </rPh>
    <rPh sb="11" eb="13">
      <t>コウフ</t>
    </rPh>
    <rPh sb="13" eb="15">
      <t>ケッテイ</t>
    </rPh>
    <rPh sb="15" eb="17">
      <t>ナイヨウ</t>
    </rPh>
    <rPh sb="17" eb="19">
      <t>ヘンコウ</t>
    </rPh>
    <rPh sb="19" eb="20">
      <t>トウ</t>
    </rPh>
    <rPh sb="20" eb="22">
      <t>ショウニン</t>
    </rPh>
    <rPh sb="22" eb="25">
      <t>シンセイショ</t>
    </rPh>
    <phoneticPr fontId="4"/>
  </si>
  <si>
    <t>２．変更等の理由及び内容</t>
    <rPh sb="2" eb="4">
      <t>ヘンコウ</t>
    </rPh>
    <rPh sb="4" eb="5">
      <t>トウ</t>
    </rPh>
    <rPh sb="6" eb="8">
      <t>リユウ</t>
    </rPh>
    <rPh sb="8" eb="9">
      <t>オヨ</t>
    </rPh>
    <rPh sb="10" eb="12">
      <t>ナイヨウ</t>
    </rPh>
    <phoneticPr fontId="4"/>
  </si>
  <si>
    <t>受講料</t>
    <rPh sb="0" eb="3">
      <t>ジュコウリョウ</t>
    </rPh>
    <phoneticPr fontId="4"/>
  </si>
  <si>
    <t>その他（</t>
    <rPh sb="2" eb="3">
      <t>タ</t>
    </rPh>
    <phoneticPr fontId="4"/>
  </si>
  <si>
    <t>）</t>
    <phoneticPr fontId="4"/>
  </si>
  <si>
    <t>経費区分・支出科目</t>
    <rPh sb="0" eb="4">
      <t>ケイヒクブン</t>
    </rPh>
    <rPh sb="5" eb="7">
      <t>シシュツ</t>
    </rPh>
    <rPh sb="7" eb="9">
      <t>カモク</t>
    </rPh>
    <phoneticPr fontId="4"/>
  </si>
  <si>
    <t>雑役務費</t>
    <rPh sb="0" eb="1">
      <t>ザツ</t>
    </rPh>
    <rPh sb="1" eb="4">
      <t>エキムヒ</t>
    </rPh>
    <phoneticPr fontId="4"/>
  </si>
  <si>
    <t>会議費</t>
    <rPh sb="0" eb="2">
      <t>カイギ</t>
    </rPh>
    <phoneticPr fontId="4"/>
  </si>
  <si>
    <t>(2)研修開催等</t>
    <rPh sb="3" eb="5">
      <t>ケンシュウ</t>
    </rPh>
    <rPh sb="5" eb="7">
      <t>カイサイ</t>
    </rPh>
    <rPh sb="7" eb="8">
      <t>トウ</t>
    </rPh>
    <phoneticPr fontId="4"/>
  </si>
  <si>
    <t>諸謝金</t>
    <rPh sb="0" eb="3">
      <t>ショシャキン</t>
    </rPh>
    <phoneticPr fontId="4"/>
  </si>
  <si>
    <t>旅費・交通費</t>
    <rPh sb="0" eb="2">
      <t>リョヒ</t>
    </rPh>
    <rPh sb="3" eb="6">
      <t>コウツウヒ</t>
    </rPh>
    <phoneticPr fontId="4"/>
  </si>
  <si>
    <t>(1)オンライン環境整備</t>
    <rPh sb="8" eb="12">
      <t>カンキョウセイビ</t>
    </rPh>
    <phoneticPr fontId="4"/>
  </si>
  <si>
    <t>消耗品費</t>
    <rPh sb="0" eb="3">
      <t>ショウモウヒン</t>
    </rPh>
    <rPh sb="3" eb="4">
      <t>ヒ</t>
    </rPh>
    <phoneticPr fontId="4"/>
  </si>
  <si>
    <t>通信運搬費</t>
    <rPh sb="0" eb="5">
      <t>ツウシンウンパンヒ</t>
    </rPh>
    <phoneticPr fontId="4"/>
  </si>
  <si>
    <t>借料及び損料</t>
    <rPh sb="0" eb="2">
      <t>シャクリョウ</t>
    </rPh>
    <rPh sb="2" eb="3">
      <t>オヨ</t>
    </rPh>
    <rPh sb="4" eb="6">
      <t>ソンリョウ</t>
    </rPh>
    <phoneticPr fontId="4"/>
  </si>
  <si>
    <t>(3)教材費等(消耗品費)</t>
    <phoneticPr fontId="4"/>
  </si>
  <si>
    <t>②研修開催等：計画概要を記載してください。</t>
    <rPh sb="1" eb="6">
      <t>ケンシュウカイサイトウ</t>
    </rPh>
    <rPh sb="7" eb="9">
      <t>ケイカク</t>
    </rPh>
    <rPh sb="9" eb="11">
      <t>ガイヨウ</t>
    </rPh>
    <rPh sb="12" eb="14">
      <t>キサイ</t>
    </rPh>
    <phoneticPr fontId="4"/>
  </si>
  <si>
    <t>①オンライン環境整備：計画概要を記載してください。</t>
    <rPh sb="6" eb="8">
      <t>カンキョウ</t>
    </rPh>
    <rPh sb="8" eb="10">
      <t>セイビ</t>
    </rPh>
    <rPh sb="11" eb="15">
      <t>ケイカクガイヨウ</t>
    </rPh>
    <rPh sb="16" eb="18">
      <t>キサイ</t>
    </rPh>
    <phoneticPr fontId="4"/>
  </si>
  <si>
    <t>（２）補助対象経費について</t>
    <rPh sb="3" eb="7">
      <t>ホジョタイショウ</t>
    </rPh>
    <rPh sb="7" eb="9">
      <t>ケイヒ</t>
    </rPh>
    <phoneticPr fontId="4"/>
  </si>
  <si>
    <t>合計</t>
    <rPh sb="0" eb="2">
      <t>ゴウケイ</t>
    </rPh>
    <phoneticPr fontId="4"/>
  </si>
  <si>
    <t>小計</t>
    <rPh sb="0" eb="2">
      <t>ショウケイ</t>
    </rPh>
    <phoneticPr fontId="4"/>
  </si>
  <si>
    <t>（３）広報活動：該当に〇をつけてください。（複数可）</t>
    <rPh sb="3" eb="5">
      <t>コウホウ</t>
    </rPh>
    <rPh sb="5" eb="7">
      <t>カツドウ</t>
    </rPh>
    <rPh sb="8" eb="10">
      <t>ガイトウ</t>
    </rPh>
    <rPh sb="22" eb="24">
      <t>フクスウ</t>
    </rPh>
    <rPh sb="24" eb="25">
      <t>カ</t>
    </rPh>
    <phoneticPr fontId="4"/>
  </si>
  <si>
    <t>（４）日本語学習以外の活動（イベント参加や、課外活動等）</t>
    <rPh sb="3" eb="8">
      <t>ニホンゴガクシュウ</t>
    </rPh>
    <rPh sb="8" eb="10">
      <t>イガイ</t>
    </rPh>
    <rPh sb="11" eb="13">
      <t>カツドウ</t>
    </rPh>
    <rPh sb="18" eb="20">
      <t>サンカ</t>
    </rPh>
    <rPh sb="22" eb="24">
      <t>カガイ</t>
    </rPh>
    <rPh sb="24" eb="26">
      <t>カツドウ</t>
    </rPh>
    <rPh sb="26" eb="27">
      <t>トウ</t>
    </rPh>
    <phoneticPr fontId="4"/>
  </si>
  <si>
    <t>③教材（図書、辞書、DVD等）等</t>
    <rPh sb="1" eb="3">
      <t>キョウザイ</t>
    </rPh>
    <rPh sb="4" eb="6">
      <t>トショ</t>
    </rPh>
    <rPh sb="7" eb="9">
      <t>ジショ</t>
    </rPh>
    <rPh sb="13" eb="14">
      <t>トウ</t>
    </rPh>
    <rPh sb="15" eb="16">
      <t>トウ</t>
    </rPh>
    <phoneticPr fontId="4"/>
  </si>
  <si>
    <t>国籍</t>
    <rPh sb="0" eb="2">
      <t>コクセキ</t>
    </rPh>
    <phoneticPr fontId="4"/>
  </si>
  <si>
    <t>市内
要件</t>
    <rPh sb="0" eb="2">
      <t>シナイ</t>
    </rPh>
    <rPh sb="3" eb="5">
      <t>ヨウケン</t>
    </rPh>
    <phoneticPr fontId="4"/>
  </si>
  <si>
    <t>住</t>
  </si>
  <si>
    <t>勤</t>
  </si>
  <si>
    <t>学</t>
  </si>
  <si>
    <t>実人数</t>
    <rPh sb="0" eb="1">
      <t>ジツ</t>
    </rPh>
    <rPh sb="1" eb="3">
      <t>ニンズウ</t>
    </rPh>
    <phoneticPr fontId="4"/>
  </si>
  <si>
    <t>住</t>
    <rPh sb="0" eb="1">
      <t>ス</t>
    </rPh>
    <phoneticPr fontId="4"/>
  </si>
  <si>
    <t>勤</t>
    <rPh sb="0" eb="1">
      <t>ツトム</t>
    </rPh>
    <phoneticPr fontId="4"/>
  </si>
  <si>
    <t>学</t>
    <rPh sb="0" eb="1">
      <t>ガク</t>
    </rPh>
    <phoneticPr fontId="4"/>
  </si>
  <si>
    <t>30代</t>
  </si>
  <si>
    <t>40代</t>
  </si>
  <si>
    <t>60代</t>
  </si>
  <si>
    <t>50代</t>
  </si>
  <si>
    <t>70代以上</t>
  </si>
  <si>
    <t>10代</t>
  </si>
  <si>
    <t>①オンライン環境整備：実施概要を記載してください。</t>
    <rPh sb="6" eb="8">
      <t>カンキョウ</t>
    </rPh>
    <rPh sb="8" eb="10">
      <t>セイビ</t>
    </rPh>
    <rPh sb="11" eb="13">
      <t>ジッシ</t>
    </rPh>
    <rPh sb="13" eb="15">
      <t>ガイヨウ</t>
    </rPh>
    <rPh sb="16" eb="18">
      <t>キサイ</t>
    </rPh>
    <phoneticPr fontId="4"/>
  </si>
  <si>
    <t>②研修開催等：実施概要を記載してください。</t>
    <rPh sb="1" eb="6">
      <t>ケンシュウカイサイトウ</t>
    </rPh>
    <rPh sb="7" eb="9">
      <t>ジッシ</t>
    </rPh>
    <rPh sb="9" eb="11">
      <t>ガイヨウ</t>
    </rPh>
    <rPh sb="12" eb="14">
      <t>キサイ</t>
    </rPh>
    <phoneticPr fontId="4"/>
  </si>
  <si>
    <t>様式第４－２号（第１０条関係）</t>
    <rPh sb="0" eb="2">
      <t>ヨウシキ</t>
    </rPh>
    <rPh sb="2" eb="3">
      <t>ダイ</t>
    </rPh>
    <rPh sb="6" eb="7">
      <t>ゴウ</t>
    </rPh>
    <rPh sb="8" eb="9">
      <t>ダイ</t>
    </rPh>
    <rPh sb="11" eb="12">
      <t>ジョウ</t>
    </rPh>
    <rPh sb="12" eb="14">
      <t>カンケイ</t>
    </rPh>
    <phoneticPr fontId="2"/>
  </si>
  <si>
    <t>増減</t>
    <rPh sb="0" eb="2">
      <t>ゾウゲン</t>
    </rPh>
    <phoneticPr fontId="4"/>
  </si>
  <si>
    <t>(5)収支予算書（様式第１-３号）</t>
    <rPh sb="3" eb="5">
      <t>シュウシ</t>
    </rPh>
    <rPh sb="5" eb="8">
      <t>ヨサンショ</t>
    </rPh>
    <rPh sb="9" eb="11">
      <t>ヨウシキ</t>
    </rPh>
    <rPh sb="11" eb="12">
      <t>ダイ</t>
    </rPh>
    <rPh sb="15" eb="16">
      <t>ゴウ</t>
    </rPh>
    <phoneticPr fontId="4"/>
  </si>
  <si>
    <t>団体名</t>
    <rPh sb="0" eb="2">
      <t>ダンタイ</t>
    </rPh>
    <rPh sb="2" eb="3">
      <t>メイ</t>
    </rPh>
    <phoneticPr fontId="4"/>
  </si>
  <si>
    <t>（３）参加者の様子、感想等</t>
    <rPh sb="3" eb="6">
      <t>サンカシャ</t>
    </rPh>
    <rPh sb="7" eb="9">
      <t>ヨウス</t>
    </rPh>
    <rPh sb="10" eb="13">
      <t>カンソウトウ</t>
    </rPh>
    <phoneticPr fontId="4"/>
  </si>
  <si>
    <t>（４）補助対象経費について</t>
    <rPh sb="3" eb="7">
      <t>ホジョタイショウ</t>
    </rPh>
    <rPh sb="7" eb="9">
      <t>ケイヒ</t>
    </rPh>
    <phoneticPr fontId="4"/>
  </si>
  <si>
    <t>補助金の申請～交付までの流れ</t>
    <rPh sb="0" eb="3">
      <t>ホジョキン</t>
    </rPh>
    <rPh sb="4" eb="6">
      <t>シンセイ</t>
    </rPh>
    <rPh sb="7" eb="9">
      <t>コウフ</t>
    </rPh>
    <rPh sb="12" eb="13">
      <t>ナガ</t>
    </rPh>
    <phoneticPr fontId="4"/>
  </si>
  <si>
    <t>※申請内容に変更、取下げ、中止が生じた場合</t>
    <rPh sb="9" eb="11">
      <t>トリサ</t>
    </rPh>
    <rPh sb="13" eb="15">
      <t>チュウシ</t>
    </rPh>
    <phoneticPr fontId="4"/>
  </si>
  <si>
    <t>次の申請書類を作成し、至急、福岡市国際部国際政策課まで送ってください。</t>
    <rPh sb="0" eb="1">
      <t>ツギ</t>
    </rPh>
    <rPh sb="2" eb="6">
      <t>シンセイショルイ</t>
    </rPh>
    <rPh sb="7" eb="9">
      <t>サクセイ</t>
    </rPh>
    <rPh sb="11" eb="13">
      <t>シキュウ</t>
    </rPh>
    <rPh sb="14" eb="16">
      <t>フクオカ</t>
    </rPh>
    <rPh sb="16" eb="17">
      <t>シ</t>
    </rPh>
    <rPh sb="17" eb="19">
      <t>コクサイ</t>
    </rPh>
    <rPh sb="19" eb="20">
      <t>ブ</t>
    </rPh>
    <rPh sb="20" eb="22">
      <t>コクサイ</t>
    </rPh>
    <rPh sb="22" eb="24">
      <t>セイサク</t>
    </rPh>
    <rPh sb="24" eb="25">
      <t>カ</t>
    </rPh>
    <rPh sb="27" eb="28">
      <t>オク</t>
    </rPh>
    <phoneticPr fontId="4"/>
  </si>
  <si>
    <t>(7)実績報告書（様式第４号）</t>
    <rPh sb="3" eb="5">
      <t>ジッセキ</t>
    </rPh>
    <rPh sb="5" eb="8">
      <t>ホウコクショ</t>
    </rPh>
    <rPh sb="9" eb="11">
      <t>ヨウシキ</t>
    </rPh>
    <rPh sb="11" eb="12">
      <t>ダイ</t>
    </rPh>
    <rPh sb="13" eb="14">
      <t>ゴウ</t>
    </rPh>
    <phoneticPr fontId="4"/>
  </si>
  <si>
    <t>(6)交付決定内容変更等承認申請書（様式第３号）</t>
    <rPh sb="3" eb="7">
      <t>コウフケッテイ</t>
    </rPh>
    <rPh sb="7" eb="9">
      <t>ナイヨウ</t>
    </rPh>
    <rPh sb="9" eb="12">
      <t>ヘンコウトウ</t>
    </rPh>
    <rPh sb="12" eb="14">
      <t>ショウニン</t>
    </rPh>
    <rPh sb="14" eb="17">
      <t>シンセイショ</t>
    </rPh>
    <rPh sb="18" eb="20">
      <t>ヨウシキ</t>
    </rPh>
    <rPh sb="20" eb="21">
      <t>ダイ</t>
    </rPh>
    <rPh sb="22" eb="23">
      <t>ゴウ</t>
    </rPh>
    <phoneticPr fontId="4"/>
  </si>
  <si>
    <t>福岡市中央区天神１丁目８番１号</t>
    <rPh sb="0" eb="3">
      <t>フクオカシ</t>
    </rPh>
    <rPh sb="3" eb="6">
      <t>チュウオウク</t>
    </rPh>
    <rPh sb="6" eb="8">
      <t>テンジン</t>
    </rPh>
    <rPh sb="9" eb="11">
      <t>チョウメ</t>
    </rPh>
    <rPh sb="12" eb="13">
      <t>バン</t>
    </rPh>
    <rPh sb="14" eb="15">
      <t>ゴウ</t>
    </rPh>
    <phoneticPr fontId="4"/>
  </si>
  <si>
    <t>福岡市総務企画局国際部国際政策課</t>
    <rPh sb="0" eb="3">
      <t>フクオカシ</t>
    </rPh>
    <rPh sb="3" eb="8">
      <t>ソウムキカクキョク</t>
    </rPh>
    <rPh sb="8" eb="11">
      <t>コクサイブ</t>
    </rPh>
    <rPh sb="11" eb="16">
      <t>コクサイセイサクカ</t>
    </rPh>
    <phoneticPr fontId="4"/>
  </si>
  <si>
    <t>日本語教室の見学、物品等の確認に伺うことがあります。</t>
    <rPh sb="0" eb="5">
      <t>ニホンゴキョウシツ</t>
    </rPh>
    <rPh sb="6" eb="8">
      <t>ケンガク</t>
    </rPh>
    <rPh sb="9" eb="11">
      <t>ブッピン</t>
    </rPh>
    <rPh sb="11" eb="12">
      <t>ナド</t>
    </rPh>
    <rPh sb="13" eb="15">
      <t>カクニン</t>
    </rPh>
    <rPh sb="16" eb="17">
      <t>ウカガ</t>
    </rPh>
    <phoneticPr fontId="4"/>
  </si>
  <si>
    <t>6.補助金確定</t>
    <rPh sb="2" eb="5">
      <t>ホジョキン</t>
    </rPh>
    <rPh sb="5" eb="7">
      <t>カクテイ</t>
    </rPh>
    <phoneticPr fontId="4"/>
  </si>
  <si>
    <t>福岡市から「確定通知書」を送付します。</t>
    <rPh sb="0" eb="3">
      <t>フクオカシ</t>
    </rPh>
    <rPh sb="6" eb="8">
      <t>カクテイ</t>
    </rPh>
    <rPh sb="8" eb="11">
      <t>ツウチショ</t>
    </rPh>
    <rPh sb="13" eb="15">
      <t>ソウフ</t>
    </rPh>
    <phoneticPr fontId="4"/>
  </si>
  <si>
    <t>◇補助金請求書の作成</t>
    <rPh sb="1" eb="4">
      <t>ホジョキン</t>
    </rPh>
    <rPh sb="4" eb="7">
      <t>セイキュウショ</t>
    </rPh>
    <rPh sb="8" eb="10">
      <t>サクセイ</t>
    </rPh>
    <phoneticPr fontId="4"/>
  </si>
  <si>
    <t>〇領収書原本（振込通知書でも可）</t>
    <rPh sb="1" eb="4">
      <t>リョウシュウショ</t>
    </rPh>
    <rPh sb="7" eb="9">
      <t>フリコミ</t>
    </rPh>
    <rPh sb="9" eb="12">
      <t>ツウチショ</t>
    </rPh>
    <rPh sb="14" eb="15">
      <t>カ</t>
    </rPh>
    <phoneticPr fontId="4"/>
  </si>
  <si>
    <t>・ その他、写真など実施内容のわかる書類を添付してください。</t>
    <rPh sb="4" eb="5">
      <t>タ</t>
    </rPh>
    <rPh sb="6" eb="8">
      <t>シャシン</t>
    </rPh>
    <rPh sb="10" eb="12">
      <t>ジッシ</t>
    </rPh>
    <rPh sb="12" eb="14">
      <t>ナイヨウ</t>
    </rPh>
    <rPh sb="18" eb="20">
      <t>ショルイ</t>
    </rPh>
    <rPh sb="21" eb="23">
      <t>テンプ</t>
    </rPh>
    <phoneticPr fontId="4"/>
  </si>
  <si>
    <t>参加</t>
    <rPh sb="0" eb="2">
      <t>サンカ</t>
    </rPh>
    <phoneticPr fontId="4"/>
  </si>
  <si>
    <t>様式第4-1号（第１０条関係）</t>
    <rPh sb="0" eb="2">
      <t>ヨウシキ</t>
    </rPh>
    <rPh sb="2" eb="3">
      <t>ダイ</t>
    </rPh>
    <rPh sb="6" eb="7">
      <t>ゴウ</t>
    </rPh>
    <rPh sb="8" eb="9">
      <t>ダイ</t>
    </rPh>
    <rPh sb="11" eb="12">
      <t>ジョウ</t>
    </rPh>
    <rPh sb="12" eb="14">
      <t>カンケイ</t>
    </rPh>
    <phoneticPr fontId="2"/>
  </si>
  <si>
    <t>３．学習参加者名簿</t>
    <rPh sb="2" eb="4">
      <t>ガクシュウ</t>
    </rPh>
    <rPh sb="4" eb="7">
      <t>サンカシャ</t>
    </rPh>
    <rPh sb="7" eb="9">
      <t>メイボ</t>
    </rPh>
    <phoneticPr fontId="4"/>
  </si>
  <si>
    <t>４．ボランティア名簿</t>
    <rPh sb="8" eb="10">
      <t>メイボ</t>
    </rPh>
    <phoneticPr fontId="4"/>
  </si>
  <si>
    <t>ア）実績報告時：様式第1-2号の2の内容に加え、申請時以降に参加した学習者氏名、国籍、市内要件を記載し、全員について、申請時から報告時の参加状況（セルで「〇」選択）を記載のこと。</t>
    <rPh sb="2" eb="7">
      <t>ジッセキホウコクジ</t>
    </rPh>
    <rPh sb="8" eb="10">
      <t>ヨウシキ</t>
    </rPh>
    <rPh sb="10" eb="11">
      <t>ダイ</t>
    </rPh>
    <rPh sb="14" eb="15">
      <t>ゴウ</t>
    </rPh>
    <rPh sb="18" eb="20">
      <t>ナイヨウ</t>
    </rPh>
    <rPh sb="21" eb="22">
      <t>クワ</t>
    </rPh>
    <rPh sb="24" eb="26">
      <t>シンセイ</t>
    </rPh>
    <rPh sb="26" eb="27">
      <t>ジ</t>
    </rPh>
    <rPh sb="27" eb="29">
      <t>イコウ</t>
    </rPh>
    <rPh sb="30" eb="32">
      <t>サンカ</t>
    </rPh>
    <rPh sb="34" eb="37">
      <t>ガクシュウシャ</t>
    </rPh>
    <rPh sb="37" eb="39">
      <t>シメイ</t>
    </rPh>
    <rPh sb="40" eb="42">
      <t>コクセキ</t>
    </rPh>
    <rPh sb="43" eb="47">
      <t>シナイヨウケン</t>
    </rPh>
    <rPh sb="48" eb="50">
      <t>キサイ</t>
    </rPh>
    <rPh sb="52" eb="54">
      <t>ゼンイン</t>
    </rPh>
    <rPh sb="59" eb="61">
      <t>シンセイ</t>
    </rPh>
    <rPh sb="61" eb="62">
      <t>ジ</t>
    </rPh>
    <rPh sb="64" eb="66">
      <t>ホウコク</t>
    </rPh>
    <rPh sb="66" eb="67">
      <t>ジ</t>
    </rPh>
    <rPh sb="68" eb="72">
      <t>サンカジョウキョウ</t>
    </rPh>
    <rPh sb="79" eb="81">
      <t>センタク</t>
    </rPh>
    <rPh sb="83" eb="85">
      <t>キサイ</t>
    </rPh>
    <phoneticPr fontId="4"/>
  </si>
  <si>
    <t>イ）記載欄が不足する場合は、必要に応じて、この様式をコピーして使用する。（行挿入不可）</t>
    <rPh sb="2" eb="5">
      <t>キサイラン</t>
    </rPh>
    <rPh sb="6" eb="8">
      <t>フソク</t>
    </rPh>
    <rPh sb="10" eb="12">
      <t>バアイ</t>
    </rPh>
    <rPh sb="14" eb="16">
      <t>ヒツヨウ</t>
    </rPh>
    <rPh sb="17" eb="18">
      <t>オウ</t>
    </rPh>
    <rPh sb="23" eb="25">
      <t>ヨウシキ</t>
    </rPh>
    <rPh sb="31" eb="33">
      <t>シヨウ</t>
    </rPh>
    <rPh sb="37" eb="40">
      <t>ギョウソウニュウ</t>
    </rPh>
    <rPh sb="40" eb="42">
      <t>フカ</t>
    </rPh>
    <phoneticPr fontId="4"/>
  </si>
  <si>
    <t>ア）実績報告時：様式第1-2号の3の内容に加え、申請時以降に参加したボランティア氏名、年代を記載し、全員について、申請時から報告時の参加状況（セルで「〇」選択）を記載のこと。</t>
    <rPh sb="2" eb="7">
      <t>ジッセキホウコクジ</t>
    </rPh>
    <rPh sb="8" eb="10">
      <t>ヨウシキ</t>
    </rPh>
    <rPh sb="10" eb="11">
      <t>ダイ</t>
    </rPh>
    <rPh sb="14" eb="15">
      <t>ゴウ</t>
    </rPh>
    <rPh sb="18" eb="20">
      <t>ナイヨウ</t>
    </rPh>
    <rPh sb="21" eb="22">
      <t>クワ</t>
    </rPh>
    <rPh sb="24" eb="26">
      <t>シンセイ</t>
    </rPh>
    <rPh sb="26" eb="27">
      <t>ジ</t>
    </rPh>
    <rPh sb="27" eb="29">
      <t>イコウ</t>
    </rPh>
    <rPh sb="30" eb="32">
      <t>サンカ</t>
    </rPh>
    <rPh sb="40" eb="42">
      <t>シメイ</t>
    </rPh>
    <rPh sb="43" eb="45">
      <t>ネンダイ</t>
    </rPh>
    <rPh sb="46" eb="48">
      <t>キサイ</t>
    </rPh>
    <rPh sb="50" eb="52">
      <t>ゼンイン</t>
    </rPh>
    <rPh sb="57" eb="59">
      <t>シンセイ</t>
    </rPh>
    <rPh sb="59" eb="60">
      <t>ジ</t>
    </rPh>
    <rPh sb="62" eb="64">
      <t>ホウコク</t>
    </rPh>
    <rPh sb="64" eb="65">
      <t>ジ</t>
    </rPh>
    <rPh sb="66" eb="70">
      <t>サンカジョウキョウ</t>
    </rPh>
    <rPh sb="77" eb="79">
      <t>センタク</t>
    </rPh>
    <rPh sb="81" eb="83">
      <t>キサイ</t>
    </rPh>
    <phoneticPr fontId="4"/>
  </si>
  <si>
    <t>ア）申請時：在籍している学習者氏名、国籍、市内要件、参加状況を状況を記載のこと。</t>
    <rPh sb="2" eb="5">
      <t>シンセイジ</t>
    </rPh>
    <rPh sb="5" eb="6">
      <t>オウジ</t>
    </rPh>
    <rPh sb="6" eb="8">
      <t>ザイセキ</t>
    </rPh>
    <rPh sb="12" eb="15">
      <t>ガクシュウシャ</t>
    </rPh>
    <rPh sb="15" eb="17">
      <t>シメイ</t>
    </rPh>
    <rPh sb="18" eb="20">
      <t>コクセキ</t>
    </rPh>
    <rPh sb="21" eb="23">
      <t>シナイ</t>
    </rPh>
    <rPh sb="23" eb="25">
      <t>ヨウケン</t>
    </rPh>
    <rPh sb="26" eb="30">
      <t>サンカジョウキョウ</t>
    </rPh>
    <rPh sb="31" eb="33">
      <t>ジョウキョウ</t>
    </rPh>
    <rPh sb="34" eb="36">
      <t>キサイ</t>
    </rPh>
    <phoneticPr fontId="4"/>
  </si>
  <si>
    <t>ア）申請時：在籍しているボランティア氏名、年代、参加状況を状況を記載のこと。</t>
    <rPh sb="2" eb="5">
      <t>シンセイジ</t>
    </rPh>
    <rPh sb="5" eb="6">
      <t>オウジ</t>
    </rPh>
    <rPh sb="6" eb="8">
      <t>ザイセキ</t>
    </rPh>
    <rPh sb="18" eb="20">
      <t>シメイ</t>
    </rPh>
    <rPh sb="21" eb="23">
      <t>ネンダイ</t>
    </rPh>
    <rPh sb="24" eb="28">
      <t>サンカジョウキョウ</t>
    </rPh>
    <rPh sb="29" eb="31">
      <t>ジョウキョウ</t>
    </rPh>
    <rPh sb="32" eb="34">
      <t>キサイ</t>
    </rPh>
    <phoneticPr fontId="4"/>
  </si>
  <si>
    <t>nihongo@fukuoka.city.lg.jp</t>
    <phoneticPr fontId="4"/>
  </si>
  <si>
    <t>・ 領収証には経費区分の番号【（１）～（３）】を振ってください。</t>
    <rPh sb="7" eb="11">
      <t>ケイヒクブン</t>
    </rPh>
    <phoneticPr fontId="4"/>
  </si>
  <si>
    <t>※収集した個人情報については、福岡県警察・市税関係部署への照会確認に使用します。</t>
    <rPh sb="21" eb="23">
      <t>シゼイ</t>
    </rPh>
    <rPh sb="23" eb="25">
      <t>カンケイ</t>
    </rPh>
    <rPh sb="25" eb="27">
      <t>ブショ</t>
    </rPh>
    <phoneticPr fontId="4"/>
  </si>
  <si>
    <t>令和５</t>
    <rPh sb="0" eb="2">
      <t>レイワ</t>
    </rPh>
    <phoneticPr fontId="4"/>
  </si>
  <si>
    <t>◯</t>
    <phoneticPr fontId="4"/>
  </si>
  <si>
    <t>ふくおか国際交流の会</t>
    <rPh sb="4" eb="8">
      <t>コクサイコウリュウ</t>
    </rPh>
    <rPh sb="9" eb="10">
      <t>カイ</t>
    </rPh>
    <phoneticPr fontId="4"/>
  </si>
  <si>
    <t>福岡　太郎</t>
    <rPh sb="0" eb="2">
      <t>フクオカ</t>
    </rPh>
    <rPh sb="3" eb="5">
      <t>タロウ</t>
    </rPh>
    <phoneticPr fontId="4"/>
  </si>
  <si>
    <t>kokusaikoryu.....@fukuoka.com</t>
    <phoneticPr fontId="4"/>
  </si>
  <si>
    <t xml:space="preserve">　令和５年度福岡市日本語教室補助金の交付を受けたいので、福岡市補助金交付規則を承知のうえ、関係書類を添えて下記のとおり申請します。
　また、本件申請にあたり、市に提出した個人情報の取り扱いについては、下記の事項に同意いたします。
〇市長がこの補助金からの暴力団排除のため、福岡県警察への照会確認に使用すること。
〇市長が市税に係る徴収金（市税及び延滞金等）の納付状況の照会確認に使用すること。
</t>
    <rPh sb="1" eb="3">
      <t>レイワ</t>
    </rPh>
    <rPh sb="4" eb="6">
      <t>ネンド</t>
    </rPh>
    <rPh sb="6" eb="9">
      <t>フクオカシ</t>
    </rPh>
    <rPh sb="9" eb="14">
      <t>ニホンゴキョウシツ</t>
    </rPh>
    <rPh sb="14" eb="17">
      <t>ホジョキン</t>
    </rPh>
    <rPh sb="18" eb="20">
      <t>コウフ</t>
    </rPh>
    <rPh sb="21" eb="22">
      <t>ウ</t>
    </rPh>
    <rPh sb="28" eb="31">
      <t>フクオカシ</t>
    </rPh>
    <rPh sb="31" eb="38">
      <t>ホジョキンコウフキソク</t>
    </rPh>
    <rPh sb="39" eb="41">
      <t>ショウチ</t>
    </rPh>
    <rPh sb="45" eb="49">
      <t>カンケイショルイ</t>
    </rPh>
    <rPh sb="50" eb="51">
      <t>ソ</t>
    </rPh>
    <rPh sb="53" eb="55">
      <t>カキ</t>
    </rPh>
    <rPh sb="59" eb="61">
      <t>シンセイ</t>
    </rPh>
    <rPh sb="70" eb="72">
      <t>ホンケン</t>
    </rPh>
    <rPh sb="72" eb="74">
      <t>シンセイ</t>
    </rPh>
    <rPh sb="79" eb="80">
      <t>シ</t>
    </rPh>
    <rPh sb="81" eb="83">
      <t>テイシュツ</t>
    </rPh>
    <rPh sb="85" eb="89">
      <t>コジンジョウホウ</t>
    </rPh>
    <rPh sb="90" eb="91">
      <t>ト</t>
    </rPh>
    <rPh sb="92" eb="93">
      <t>アツカ</t>
    </rPh>
    <rPh sb="100" eb="102">
      <t>カキ</t>
    </rPh>
    <rPh sb="103" eb="105">
      <t>ジコウ</t>
    </rPh>
    <rPh sb="106" eb="108">
      <t>ドウイ</t>
    </rPh>
    <rPh sb="117" eb="119">
      <t>シチョウ</t>
    </rPh>
    <rPh sb="122" eb="125">
      <t>ホジョキン</t>
    </rPh>
    <rPh sb="128" eb="131">
      <t>ボウリョクダン</t>
    </rPh>
    <rPh sb="131" eb="133">
      <t>ハイジョ</t>
    </rPh>
    <rPh sb="137" eb="140">
      <t>フクオカケン</t>
    </rPh>
    <rPh sb="140" eb="142">
      <t>ケイサツ</t>
    </rPh>
    <rPh sb="144" eb="146">
      <t>ショウカイ</t>
    </rPh>
    <rPh sb="146" eb="148">
      <t>カクニン</t>
    </rPh>
    <rPh sb="149" eb="151">
      <t>シヨウ</t>
    </rPh>
    <rPh sb="158" eb="160">
      <t>シチョウ</t>
    </rPh>
    <rPh sb="161" eb="163">
      <t>シゼイ</t>
    </rPh>
    <rPh sb="164" eb="165">
      <t>カカ</t>
    </rPh>
    <rPh sb="166" eb="169">
      <t>チョウシュウキン</t>
    </rPh>
    <rPh sb="170" eb="172">
      <t>シゼイ</t>
    </rPh>
    <rPh sb="172" eb="173">
      <t>オヨ</t>
    </rPh>
    <rPh sb="174" eb="178">
      <t>エンタイキントウ</t>
    </rPh>
    <rPh sb="180" eb="184">
      <t>ノウフジョウキョウ</t>
    </rPh>
    <rPh sb="185" eb="187">
      <t>ショウカイ</t>
    </rPh>
    <rPh sb="187" eb="189">
      <t>カクニン</t>
    </rPh>
    <rPh sb="190" eb="192">
      <t>シヨウ</t>
    </rPh>
    <phoneticPr fontId="2"/>
  </si>
  <si>
    <t>ふくおか日本語教室</t>
    <rPh sb="4" eb="9">
      <t>ニホンゴキョウシツ</t>
    </rPh>
    <phoneticPr fontId="4"/>
  </si>
  <si>
    <r>
      <t xml:space="preserve">
・様式第1-1号　団体概要書
・様式第1-2号　活動計画書
・様式第1-3号　収支予算書
・団体規約及び役員名簿
・その他（　</t>
    </r>
    <r>
      <rPr>
        <sz val="11"/>
        <color rgb="FFFF0000"/>
        <rFont val="BIZ UDPゴシック"/>
        <family val="3"/>
        <charset val="128"/>
      </rPr>
      <t>昨年度実施概要　　</t>
    </r>
    <r>
      <rPr>
        <sz val="11"/>
        <color theme="1"/>
        <rFont val="BIZ UD明朝 Medium"/>
        <family val="1"/>
        <charset val="128"/>
      </rPr>
      <t>　　　　　　）</t>
    </r>
    <rPh sb="2" eb="4">
      <t>ヨウシキ</t>
    </rPh>
    <rPh sb="4" eb="5">
      <t>ダイ</t>
    </rPh>
    <rPh sb="8" eb="9">
      <t>ゴウ</t>
    </rPh>
    <rPh sb="10" eb="15">
      <t>ダンタイガイヨウショ</t>
    </rPh>
    <rPh sb="18" eb="20">
      <t>ヨウシキ</t>
    </rPh>
    <rPh sb="20" eb="21">
      <t>ダイ</t>
    </rPh>
    <rPh sb="24" eb="25">
      <t>ゴウ</t>
    </rPh>
    <rPh sb="26" eb="28">
      <t>カツドウ</t>
    </rPh>
    <rPh sb="28" eb="31">
      <t>ケイカクショ</t>
    </rPh>
    <rPh sb="34" eb="36">
      <t>ヨウシキ</t>
    </rPh>
    <rPh sb="36" eb="37">
      <t>ダイ</t>
    </rPh>
    <rPh sb="40" eb="41">
      <t>ゴウ</t>
    </rPh>
    <rPh sb="42" eb="44">
      <t>シュウシ</t>
    </rPh>
    <rPh sb="44" eb="47">
      <t>ヨサンショ</t>
    </rPh>
    <rPh sb="50" eb="54">
      <t>ダンタイキヤク</t>
    </rPh>
    <rPh sb="54" eb="55">
      <t>オヨ</t>
    </rPh>
    <rPh sb="56" eb="60">
      <t>ヤクインメイボ</t>
    </rPh>
    <rPh sb="65" eb="66">
      <t>タ</t>
    </rPh>
    <rPh sb="68" eb="71">
      <t>サクネンド</t>
    </rPh>
    <rPh sb="71" eb="73">
      <t>ジッシ</t>
    </rPh>
    <rPh sb="73" eb="75">
      <t>ガイヨウ</t>
    </rPh>
    <phoneticPr fontId="4"/>
  </si>
  <si>
    <t>フクオカコクサイコウリュウノカイ</t>
    <phoneticPr fontId="4"/>
  </si>
  <si>
    <t>フクオカ　タロウ</t>
    <phoneticPr fontId="4"/>
  </si>
  <si>
    <t>　福岡で生活する外国人を対象とした日本語教室を行い福岡での生活を支援するとともに、草の根レベルの国際交流を推進するため</t>
    <rPh sb="1" eb="3">
      <t>フクオカ</t>
    </rPh>
    <rPh sb="4" eb="6">
      <t>セイカツ</t>
    </rPh>
    <rPh sb="8" eb="11">
      <t>ガイコクジン</t>
    </rPh>
    <rPh sb="12" eb="14">
      <t>タイショウ</t>
    </rPh>
    <rPh sb="17" eb="22">
      <t>ニホンゴキョウシツ</t>
    </rPh>
    <rPh sb="23" eb="24">
      <t>オコナ</t>
    </rPh>
    <rPh sb="25" eb="27">
      <t>フクオカ</t>
    </rPh>
    <rPh sb="29" eb="31">
      <t>セイカツ</t>
    </rPh>
    <rPh sb="32" eb="34">
      <t>シエン</t>
    </rPh>
    <rPh sb="41" eb="42">
      <t>クサ</t>
    </rPh>
    <rPh sb="43" eb="44">
      <t>ネ</t>
    </rPh>
    <rPh sb="48" eb="52">
      <t>コクサイコウリュウ</t>
    </rPh>
    <rPh sb="53" eb="55">
      <t>スイシン</t>
    </rPh>
    <phoneticPr fontId="4"/>
  </si>
  <si>
    <t>810-1234</t>
    <phoneticPr fontId="4"/>
  </si>
  <si>
    <t>080</t>
    <phoneticPr fontId="4"/>
  </si>
  <si>
    <t>(</t>
    <phoneticPr fontId="4"/>
  </si>
  <si>
    <t>)</t>
    <phoneticPr fontId="4"/>
  </si>
  <si>
    <t>-</t>
    <phoneticPr fontId="4"/>
  </si>
  <si>
    <t>090</t>
    <phoneticPr fontId="4"/>
  </si>
  <si>
    <t>ふくおか会館</t>
    <rPh sb="4" eb="6">
      <t>カイカン</t>
    </rPh>
    <phoneticPr fontId="4"/>
  </si>
  <si>
    <t>0022</t>
    <phoneticPr fontId="4"/>
  </si>
  <si>
    <t>中央</t>
    <rPh sb="0" eb="2">
      <t>チュウオウ</t>
    </rPh>
    <phoneticPr fontId="4"/>
  </si>
  <si>
    <t>大名２丁目５番３１号</t>
    <rPh sb="0" eb="2">
      <t>ダイミョウ</t>
    </rPh>
    <rPh sb="3" eb="5">
      <t>チョウメ</t>
    </rPh>
    <rPh sb="6" eb="7">
      <t>バン</t>
    </rPh>
    <rPh sb="9" eb="10">
      <t>ゴウ</t>
    </rPh>
    <phoneticPr fontId="4"/>
  </si>
  <si>
    <t>月</t>
    <rPh sb="0" eb="1">
      <t>ゲツ</t>
    </rPh>
    <phoneticPr fontId="4"/>
  </si>
  <si>
    <t>00</t>
    <phoneticPr fontId="4"/>
  </si>
  <si>
    <t>博多　一郎</t>
    <rPh sb="0" eb="2">
      <t>ハカタ</t>
    </rPh>
    <rPh sb="3" eb="5">
      <t>イチロウ</t>
    </rPh>
    <phoneticPr fontId="4"/>
  </si>
  <si>
    <t>副代表</t>
    <rPh sb="0" eb="3">
      <t>フクダイヒョウ</t>
    </rPh>
    <phoneticPr fontId="4"/>
  </si>
  <si>
    <t>会計</t>
    <rPh sb="0" eb="2">
      <t>カイケイ</t>
    </rPh>
    <phoneticPr fontId="4"/>
  </si>
  <si>
    <t>天神　花子</t>
    <rPh sb="0" eb="2">
      <t>テンジン</t>
    </rPh>
    <rPh sb="3" eb="5">
      <t>ハナコ</t>
    </rPh>
    <phoneticPr fontId="4"/>
  </si>
  <si>
    <t>テンジン　ハナコ</t>
    <phoneticPr fontId="4"/>
  </si>
  <si>
    <t>ハカタ　イチロウ</t>
    <phoneticPr fontId="4"/>
  </si>
  <si>
    <t>S◯.△.■</t>
    <phoneticPr fontId="4"/>
  </si>
  <si>
    <t>S■.●.★</t>
    <phoneticPr fontId="4"/>
  </si>
  <si>
    <t>S◇.◎.▲</t>
    <phoneticPr fontId="4"/>
  </si>
  <si>
    <t>・ボランティア１名につき学習者１～３名を対象に、レベル別に学習を進める。学習内容は、概ね学習者のニーズに合わせて対応する。</t>
    <rPh sb="42" eb="43">
      <t>オオム</t>
    </rPh>
    <phoneticPr fontId="4"/>
  </si>
  <si>
    <t>図書</t>
    <rPh sb="0" eb="2">
      <t>トショ</t>
    </rPh>
    <phoneticPr fontId="4"/>
  </si>
  <si>
    <t>◎◎◎の日本語　初級</t>
    <rPh sb="4" eb="7">
      <t>ニホンゴ</t>
    </rPh>
    <rPh sb="8" eb="10">
      <t>ショキュウ</t>
    </rPh>
    <phoneticPr fontId="4"/>
  </si>
  <si>
    <t>辞書</t>
    <rPh sb="0" eb="2">
      <t>ジショ</t>
    </rPh>
    <phoneticPr fontId="4"/>
  </si>
  <si>
    <t>　・試行として週1回、オンラインによる日本語教室を実施する。
　　対応可能なボランティアスタッフは、◎名のため対面教室を行っている場所でボランティアのうち１名をオンライン対応とし、事前に参加者を募る。
　・Zoomプロのライセンス契約を３か月間行う。
　・教室実施日にWiFiルーターをレンタル予定。</t>
    <rPh sb="2" eb="4">
      <t>シコウ</t>
    </rPh>
    <rPh sb="7" eb="8">
      <t>シュウ</t>
    </rPh>
    <rPh sb="9" eb="10">
      <t>カイ</t>
    </rPh>
    <rPh sb="19" eb="24">
      <t>ニホンゴキョウシツ</t>
    </rPh>
    <rPh sb="25" eb="27">
      <t>ジッシ</t>
    </rPh>
    <rPh sb="33" eb="37">
      <t>タイオウカノウ</t>
    </rPh>
    <rPh sb="51" eb="52">
      <t>メイ</t>
    </rPh>
    <rPh sb="55" eb="59">
      <t>タイメンキョウシツ</t>
    </rPh>
    <rPh sb="60" eb="61">
      <t>オコナ</t>
    </rPh>
    <rPh sb="65" eb="67">
      <t>バショ</t>
    </rPh>
    <rPh sb="78" eb="79">
      <t>メイ</t>
    </rPh>
    <rPh sb="85" eb="87">
      <t>タイオウ</t>
    </rPh>
    <rPh sb="90" eb="92">
      <t>ジゼン</t>
    </rPh>
    <rPh sb="93" eb="96">
      <t>サンカシャ</t>
    </rPh>
    <rPh sb="97" eb="98">
      <t>ツノ</t>
    </rPh>
    <rPh sb="115" eb="117">
      <t>ケイヤク</t>
    </rPh>
    <rPh sb="120" eb="122">
      <t>ゲツカン</t>
    </rPh>
    <rPh sb="122" eb="123">
      <t>オコナ</t>
    </rPh>
    <rPh sb="128" eb="130">
      <t>キョウシツ</t>
    </rPh>
    <rPh sb="130" eb="132">
      <t>ジッシ</t>
    </rPh>
    <rPh sb="132" eb="133">
      <t>ヒ</t>
    </rPh>
    <rPh sb="147" eb="149">
      <t>ヨテイ</t>
    </rPh>
    <phoneticPr fontId="4"/>
  </si>
  <si>
    <t>11月</t>
    <rPh sb="2" eb="3">
      <t>ガツ</t>
    </rPh>
    <phoneticPr fontId="4"/>
  </si>
  <si>
    <t>ボランティア１０名</t>
    <rPh sb="8" eb="9">
      <t>メイ</t>
    </rPh>
    <phoneticPr fontId="4"/>
  </si>
  <si>
    <t>学習者１０名</t>
    <rPh sb="0" eb="3">
      <t>ガクシュウシャ</t>
    </rPh>
    <rPh sb="5" eb="6">
      <t>メイ</t>
    </rPh>
    <phoneticPr fontId="4"/>
  </si>
  <si>
    <t>aaaaa</t>
    <phoneticPr fontId="4"/>
  </si>
  <si>
    <t>bbbb</t>
    <phoneticPr fontId="4"/>
  </si>
  <si>
    <t>cccccccc</t>
    <phoneticPr fontId="4"/>
  </si>
  <si>
    <t>ddddd</t>
    <phoneticPr fontId="4"/>
  </si>
  <si>
    <t>ee</t>
    <phoneticPr fontId="4"/>
  </si>
  <si>
    <t>AAAAAAA</t>
    <phoneticPr fontId="4"/>
  </si>
  <si>
    <t>BBB</t>
    <phoneticPr fontId="4"/>
  </si>
  <si>
    <t>CC</t>
    <phoneticPr fontId="4"/>
  </si>
  <si>
    <t>DDDDDDD</t>
    <phoneticPr fontId="4"/>
  </si>
  <si>
    <t>EEE</t>
    <phoneticPr fontId="4"/>
  </si>
  <si>
    <t>Zoomプロ契約料</t>
    <rPh sb="6" eb="9">
      <t>ケイヤクリョウ</t>
    </rPh>
    <phoneticPr fontId="4"/>
  </si>
  <si>
    <t>AAAA AAA</t>
    <phoneticPr fontId="4"/>
  </si>
  <si>
    <t>BBBB   BBB</t>
    <phoneticPr fontId="4"/>
  </si>
  <si>
    <t>CCCC CCC</t>
    <phoneticPr fontId="4"/>
  </si>
  <si>
    <t>DDDD DDD</t>
    <phoneticPr fontId="4"/>
  </si>
  <si>
    <t>EEEE EEE</t>
    <phoneticPr fontId="4"/>
  </si>
  <si>
    <t>FFFF FFF</t>
    <phoneticPr fontId="4"/>
  </si>
  <si>
    <t>GGGG GGG</t>
    <phoneticPr fontId="4"/>
  </si>
  <si>
    <t>HHHHH HHH</t>
    <phoneticPr fontId="4"/>
  </si>
  <si>
    <t>IIIII III</t>
    <phoneticPr fontId="4"/>
  </si>
  <si>
    <t>LLLL LLL</t>
    <phoneticPr fontId="4"/>
  </si>
  <si>
    <t>JJJJJ JJJ</t>
    <phoneticPr fontId="4"/>
  </si>
  <si>
    <t>KKKKK KKK</t>
    <phoneticPr fontId="4"/>
  </si>
  <si>
    <t>アメリカ</t>
    <phoneticPr fontId="4"/>
  </si>
  <si>
    <t>中国</t>
    <rPh sb="0" eb="2">
      <t>チュウゴク</t>
    </rPh>
    <phoneticPr fontId="4"/>
  </si>
  <si>
    <t>ベトナム</t>
    <phoneticPr fontId="4"/>
  </si>
  <si>
    <t>ネパール</t>
    <phoneticPr fontId="4"/>
  </si>
  <si>
    <t>英国</t>
    <rPh sb="0" eb="2">
      <t>エイコク</t>
    </rPh>
    <phoneticPr fontId="4"/>
  </si>
  <si>
    <t>フランス</t>
    <phoneticPr fontId="4"/>
  </si>
  <si>
    <t>　・ボランティアスタッフの研修会として「敬語の使い方」について学ぶ。
　　【予定講師】◇◇　▲▲
　　【時期】◎月上旬頃　90分
　　【参加者】ボランティアスタッフ　□名
　　【開催場所】●●●市民センター</t>
    <rPh sb="13" eb="16">
      <t>ケンシュウカイ</t>
    </rPh>
    <rPh sb="20" eb="22">
      <t>ケイゴ</t>
    </rPh>
    <rPh sb="23" eb="24">
      <t>ツカ</t>
    </rPh>
    <rPh sb="25" eb="26">
      <t>カタ</t>
    </rPh>
    <rPh sb="31" eb="32">
      <t>マナ</t>
    </rPh>
    <rPh sb="38" eb="40">
      <t>ヨテイ</t>
    </rPh>
    <rPh sb="40" eb="42">
      <t>コウシ</t>
    </rPh>
    <rPh sb="52" eb="54">
      <t>ジキ</t>
    </rPh>
    <rPh sb="56" eb="57">
      <t>ガツ</t>
    </rPh>
    <rPh sb="57" eb="59">
      <t>ジョウジュン</t>
    </rPh>
    <rPh sb="59" eb="60">
      <t>コロ</t>
    </rPh>
    <rPh sb="63" eb="64">
      <t>プン</t>
    </rPh>
    <rPh sb="68" eb="71">
      <t>サンカシャ</t>
    </rPh>
    <rPh sb="84" eb="85">
      <t>メイ</t>
    </rPh>
    <rPh sb="89" eb="91">
      <t>カイサイ</t>
    </rPh>
    <rPh sb="91" eb="93">
      <t>バショ</t>
    </rPh>
    <rPh sb="97" eb="99">
      <t>シミン</t>
    </rPh>
    <phoneticPr fontId="4"/>
  </si>
  <si>
    <t>チラシ印刷費</t>
    <rPh sb="3" eb="5">
      <t>インサツ</t>
    </rPh>
    <rPh sb="5" eb="6">
      <t>ヒ</t>
    </rPh>
    <phoneticPr fontId="4"/>
  </si>
  <si>
    <t>会場借り上げ料</t>
    <rPh sb="0" eb="2">
      <t>カイジョウ</t>
    </rPh>
    <rPh sb="2" eb="7">
      <t>カリアゲリョウ</t>
    </rPh>
    <phoneticPr fontId="4"/>
  </si>
  <si>
    <t>お茶代（スタッフ会議、講師)</t>
    <rPh sb="1" eb="3">
      <t>チャダイ</t>
    </rPh>
    <rPh sb="8" eb="10">
      <t>カイギ</t>
    </rPh>
    <rPh sb="11" eb="13">
      <t>コウシ</t>
    </rPh>
    <phoneticPr fontId="4"/>
  </si>
  <si>
    <t>会費</t>
    <rPh sb="0" eb="2">
      <t>カイヒ</t>
    </rPh>
    <phoneticPr fontId="4"/>
  </si>
  <si>
    <t>切手代</t>
    <rPh sb="0" eb="3">
      <t>キッテダイ</t>
    </rPh>
    <phoneticPr fontId="4"/>
  </si>
  <si>
    <t>くらしの日本語　☆☆☆</t>
    <rPh sb="4" eb="7">
      <t>ニホンゴ</t>
    </rPh>
    <phoneticPr fontId="4"/>
  </si>
  <si>
    <t>日本語教育辞典</t>
    <rPh sb="0" eb="3">
      <t>ニホンゴ</t>
    </rPh>
    <rPh sb="3" eb="5">
      <t>キョウイク</t>
    </rPh>
    <rPh sb="5" eb="7">
      <t>ジテン</t>
    </rPh>
    <phoneticPr fontId="4"/>
  </si>
  <si>
    <t>活動計画書のとおり</t>
    <rPh sb="0" eb="2">
      <t>カツドウ</t>
    </rPh>
    <rPh sb="2" eb="5">
      <t>ケイカクショ</t>
    </rPh>
    <phoneticPr fontId="4"/>
  </si>
  <si>
    <t>用紙代等</t>
    <rPh sb="0" eb="3">
      <t>ヨウシダイ</t>
    </rPh>
    <rPh sb="3" eb="4">
      <t>トウ</t>
    </rPh>
    <phoneticPr fontId="4"/>
  </si>
  <si>
    <t>研修参加者お茶代</t>
    <rPh sb="0" eb="5">
      <t>ケンシュウサンカシャ</t>
    </rPh>
    <rPh sb="6" eb="8">
      <t>チャダイ</t>
    </rPh>
    <phoneticPr fontId="4"/>
  </si>
  <si>
    <t>印刷代</t>
    <rPh sb="0" eb="3">
      <t>インサツダイ</t>
    </rPh>
    <phoneticPr fontId="4"/>
  </si>
  <si>
    <t>令和５</t>
    <rPh sb="0" eb="2">
      <t>レイワ</t>
    </rPh>
    <phoneticPr fontId="4"/>
  </si>
  <si>
    <t>令和5年11月</t>
    <rPh sb="0" eb="2">
      <t>レイワ</t>
    </rPh>
    <rPh sb="3" eb="4">
      <t>ネン</t>
    </rPh>
    <rPh sb="6" eb="7">
      <t>ガツ</t>
    </rPh>
    <phoneticPr fontId="4"/>
  </si>
  <si>
    <t>【参加者】</t>
    <rPh sb="1" eb="4">
      <t>サンカシャ</t>
    </rPh>
    <phoneticPr fontId="4"/>
  </si>
  <si>
    <t>学習者：8名</t>
    <rPh sb="0" eb="3">
      <t>ガクシュウシャ</t>
    </rPh>
    <rPh sb="5" eb="6">
      <t>メイ</t>
    </rPh>
    <phoneticPr fontId="4"/>
  </si>
  <si>
    <t>ボランティア：10名</t>
    <rPh sb="9" eb="10">
      <t>メイ</t>
    </rPh>
    <phoneticPr fontId="4"/>
  </si>
  <si>
    <t>・毎回の教室に加えて、にほんごを使うイベントを行うことで、学習者の日頃の</t>
    <rPh sb="1" eb="3">
      <t>マイカイ</t>
    </rPh>
    <rPh sb="4" eb="6">
      <t>キョウシツ</t>
    </rPh>
    <rPh sb="7" eb="8">
      <t>クワ</t>
    </rPh>
    <rPh sb="16" eb="17">
      <t>ツカ</t>
    </rPh>
    <rPh sb="23" eb="24">
      <t>オコナ</t>
    </rPh>
    <rPh sb="29" eb="32">
      <t>ガクシュウシャ</t>
    </rPh>
    <rPh sb="33" eb="35">
      <t>ヒゴロ</t>
    </rPh>
    <phoneticPr fontId="4"/>
  </si>
  <si>
    <t>学習意欲向上につながり、ボランティアも成果を感じることができて、</t>
    <rPh sb="0" eb="2">
      <t>ガクシュウ</t>
    </rPh>
    <rPh sb="2" eb="4">
      <t>イヨク</t>
    </rPh>
    <rPh sb="4" eb="6">
      <t>コウジョウ</t>
    </rPh>
    <rPh sb="19" eb="21">
      <t>セイカ</t>
    </rPh>
    <rPh sb="22" eb="23">
      <t>カン</t>
    </rPh>
    <phoneticPr fontId="4"/>
  </si>
  <si>
    <t>双方にとっていい機会となった。</t>
    <rPh sb="0" eb="2">
      <t>ソウホウ</t>
    </rPh>
    <rPh sb="8" eb="10">
      <t>キカイ</t>
    </rPh>
    <phoneticPr fontId="4"/>
  </si>
  <si>
    <t>・昨年度よりも多くの学習者が出席した。
・Zoomを使用した教室に挑戦、新しい教材へトライすることができて、ボランティアにとっても、新たなチャレンジをすることができた。</t>
    <rPh sb="1" eb="4">
      <t>サクネンド</t>
    </rPh>
    <rPh sb="7" eb="8">
      <t>オオ</t>
    </rPh>
    <rPh sb="10" eb="13">
      <t>ガクシュウシャ</t>
    </rPh>
    <rPh sb="14" eb="16">
      <t>シュッセキ</t>
    </rPh>
    <rPh sb="26" eb="28">
      <t>シヨウ</t>
    </rPh>
    <rPh sb="30" eb="32">
      <t>キョウシツ</t>
    </rPh>
    <rPh sb="33" eb="35">
      <t>チョウセン</t>
    </rPh>
    <rPh sb="36" eb="37">
      <t>アタラ</t>
    </rPh>
    <rPh sb="39" eb="41">
      <t>キョウザイ</t>
    </rPh>
    <rPh sb="66" eb="67">
      <t>アラ</t>
    </rPh>
    <phoneticPr fontId="4"/>
  </si>
  <si>
    <t>・Zoomを利用して、試行で月１回希望者によるおしゃべり交流会を企画した。
・対面での教室開催の際に、２名をオンライン対応と決めて、希望者に実施。学習者12名のうち、毎回2～3名がオンラインに参加。途切れがちだった学習者が、オンラインで参加することができるようになり、全体として、出席率がアップした。</t>
    <rPh sb="6" eb="8">
      <t>リヨウ</t>
    </rPh>
    <rPh sb="11" eb="13">
      <t>シコウ</t>
    </rPh>
    <rPh sb="14" eb="15">
      <t>ツキ</t>
    </rPh>
    <rPh sb="16" eb="17">
      <t>カイ</t>
    </rPh>
    <rPh sb="17" eb="20">
      <t>キボウシャ</t>
    </rPh>
    <rPh sb="28" eb="31">
      <t>コウリュウカイ</t>
    </rPh>
    <rPh sb="32" eb="34">
      <t>キカク</t>
    </rPh>
    <rPh sb="73" eb="76">
      <t>ガクシュウシャ</t>
    </rPh>
    <rPh sb="78" eb="79">
      <t>メイ</t>
    </rPh>
    <rPh sb="83" eb="85">
      <t>マイカイ</t>
    </rPh>
    <rPh sb="88" eb="89">
      <t>メイ</t>
    </rPh>
    <rPh sb="96" eb="98">
      <t>サンカ</t>
    </rPh>
    <rPh sb="134" eb="136">
      <t>ゼンタイ</t>
    </rPh>
    <rPh sb="140" eb="143">
      <t>シュッセキリツ</t>
    </rPh>
    <phoneticPr fontId="4"/>
  </si>
  <si>
    <t>【実施日】令和5年12月3日　14:00～15:30
【場所】●●●市民センター
【講師】△△△大学　非常勤講師　□□　◎◎◎
【参加者】ふくおか日本語教室　ボランティア9名
【内容】敬語の使い方</t>
    <rPh sb="1" eb="3">
      <t>ジッシ</t>
    </rPh>
    <rPh sb="3" eb="4">
      <t>ヒ</t>
    </rPh>
    <rPh sb="5" eb="7">
      <t>レイワ</t>
    </rPh>
    <rPh sb="8" eb="9">
      <t>ネン</t>
    </rPh>
    <rPh sb="11" eb="12">
      <t>ガツ</t>
    </rPh>
    <rPh sb="13" eb="14">
      <t>ニチ</t>
    </rPh>
    <rPh sb="28" eb="30">
      <t>バショ</t>
    </rPh>
    <rPh sb="34" eb="36">
      <t>シミン</t>
    </rPh>
    <rPh sb="42" eb="44">
      <t>コウシ</t>
    </rPh>
    <rPh sb="48" eb="50">
      <t>ダイガク</t>
    </rPh>
    <rPh sb="51" eb="56">
      <t>ヒジョウキンコウシ</t>
    </rPh>
    <rPh sb="65" eb="68">
      <t>サンカシャ</t>
    </rPh>
    <rPh sb="73" eb="76">
      <t>ニホンゴ</t>
    </rPh>
    <rPh sb="76" eb="78">
      <t>キョウシツ</t>
    </rPh>
    <rPh sb="86" eb="87">
      <t>メイ</t>
    </rPh>
    <rPh sb="89" eb="91">
      <t>ナイヨウ</t>
    </rPh>
    <rPh sb="92" eb="94">
      <t>ケイゴ</t>
    </rPh>
    <rPh sb="95" eb="96">
      <t>ツカ</t>
    </rPh>
    <rPh sb="97" eb="98">
      <t>カタ</t>
    </rPh>
    <phoneticPr fontId="4"/>
  </si>
  <si>
    <t>MM  MMMM</t>
    <phoneticPr fontId="4"/>
  </si>
  <si>
    <t>NNNN　NNN</t>
    <phoneticPr fontId="4"/>
  </si>
  <si>
    <t>PPPPP　PPP</t>
    <phoneticPr fontId="4"/>
  </si>
  <si>
    <t>QQQ　QQQ</t>
    <phoneticPr fontId="4"/>
  </si>
  <si>
    <t>カナダ</t>
    <phoneticPr fontId="4"/>
  </si>
  <si>
    <t>フィリピン</t>
    <phoneticPr fontId="4"/>
  </si>
  <si>
    <t>@500*10人*5月</t>
    <rPh sb="7" eb="8">
      <t>ニン</t>
    </rPh>
    <rPh sb="10" eb="11">
      <t>ツキ</t>
    </rPh>
    <phoneticPr fontId="4"/>
  </si>
  <si>
    <t>講師謝礼</t>
    <rPh sb="0" eb="4">
      <t>コウシシャレイ</t>
    </rPh>
    <phoneticPr fontId="4"/>
  </si>
  <si>
    <t>@10円/枚*5枚*12人*20回</t>
    <rPh sb="3" eb="4">
      <t>エン</t>
    </rPh>
    <rPh sb="5" eb="6">
      <t>マイ</t>
    </rPh>
    <rPh sb="8" eb="9">
      <t>マイ</t>
    </rPh>
    <rPh sb="12" eb="13">
      <t>ニン</t>
    </rPh>
    <rPh sb="16" eb="17">
      <t>カイ</t>
    </rPh>
    <phoneticPr fontId="4"/>
  </si>
  <si>
    <t>@100円×10人</t>
    <rPh sb="4" eb="5">
      <t>エン</t>
    </rPh>
    <rPh sb="8" eb="9">
      <t>ニン</t>
    </rPh>
    <phoneticPr fontId="4"/>
  </si>
  <si>
    <t>〇内容　：　１１月以降休講によりZoom契約を途中で解除
〇理由　：　ボランティアの確保が困難なため</t>
    <rPh sb="1" eb="3">
      <t>ナイヨウ</t>
    </rPh>
    <rPh sb="8" eb="9">
      <t>ガツ</t>
    </rPh>
    <rPh sb="9" eb="11">
      <t>イコウ</t>
    </rPh>
    <rPh sb="11" eb="13">
      <t>キュウコウ</t>
    </rPh>
    <rPh sb="20" eb="22">
      <t>ケイヤク</t>
    </rPh>
    <rPh sb="23" eb="25">
      <t>トチュウ</t>
    </rPh>
    <rPh sb="26" eb="28">
      <t>カイジョ</t>
    </rPh>
    <rPh sb="30" eb="32">
      <t>リユウ</t>
    </rPh>
    <rPh sb="42" eb="44">
      <t>カクホ</t>
    </rPh>
    <rPh sb="45" eb="47">
      <t>コンナン</t>
    </rPh>
    <phoneticPr fontId="4"/>
  </si>
  <si>
    <t>令和6</t>
    <rPh sb="0" eb="2">
      <t>レイワ</t>
    </rPh>
    <phoneticPr fontId="4"/>
  </si>
  <si>
    <t>・週に１回、希望者に対してオンラインによる教室実施</t>
    <rPh sb="1" eb="2">
      <t>シュウ</t>
    </rPh>
    <rPh sb="4" eb="5">
      <t>カイ</t>
    </rPh>
    <rPh sb="6" eb="9">
      <t>キボウシャ</t>
    </rPh>
    <rPh sb="10" eb="11">
      <t>タイ</t>
    </rPh>
    <rPh sb="21" eb="23">
      <t>キョウシツ</t>
    </rPh>
    <rPh sb="23" eb="25">
      <t>ジッシ</t>
    </rPh>
    <phoneticPr fontId="4"/>
  </si>
  <si>
    <t>・流れ：導入/先週の復習/今日の目標/内容説明/会話等練習</t>
    <rPh sb="1" eb="2">
      <t>ナガ</t>
    </rPh>
    <phoneticPr fontId="4"/>
  </si>
  <si>
    <t>ａ：「にほんごClass Map」</t>
    <phoneticPr fontId="4"/>
  </si>
  <si>
    <t>〇〇公園庭園</t>
    <rPh sb="2" eb="4">
      <t>コウエン</t>
    </rPh>
    <rPh sb="4" eb="6">
      <t>テイエン</t>
    </rPh>
    <phoneticPr fontId="4"/>
  </si>
  <si>
    <t>学習者文化（茶道）体験</t>
    <rPh sb="0" eb="3">
      <t>ガクシュウシャ</t>
    </rPh>
    <rPh sb="3" eb="5">
      <t>ブンカ</t>
    </rPh>
    <rPh sb="6" eb="8">
      <t>サドウ</t>
    </rPh>
    <rPh sb="9" eb="11">
      <t>タイケン</t>
    </rPh>
    <phoneticPr fontId="4"/>
  </si>
  <si>
    <t>文化体験参加者みやげ</t>
    <rPh sb="0" eb="4">
      <t>ブンカタイケン</t>
    </rPh>
    <rPh sb="4" eb="6">
      <t>サンカ</t>
    </rPh>
    <rPh sb="6" eb="7">
      <t>シャ</t>
    </rPh>
    <phoneticPr fontId="4"/>
  </si>
  <si>
    <t>@500*8人</t>
    <phoneticPr fontId="4"/>
  </si>
  <si>
    <t>文化体験</t>
    <rPh sb="0" eb="4">
      <t>ブンカタイケン</t>
    </rPh>
    <phoneticPr fontId="4"/>
  </si>
  <si>
    <t>茶道（お茶代）</t>
    <rPh sb="0" eb="1">
      <t>サドウ</t>
    </rPh>
    <rPh sb="3" eb="4">
      <t>チャ</t>
    </rPh>
    <rPh sb="4" eb="5">
      <t>ダイ</t>
    </rPh>
    <phoneticPr fontId="4"/>
  </si>
  <si>
    <t>号をもって交付決定のあった事業について</t>
    <rPh sb="0" eb="1">
      <t>ゴウ</t>
    </rPh>
    <rPh sb="5" eb="9">
      <t>コウフケッテイ</t>
    </rPh>
    <rPh sb="13" eb="15">
      <t>ジギョウ</t>
    </rPh>
    <phoneticPr fontId="4"/>
  </si>
  <si>
    <r>
      <t xml:space="preserve">
・様式第4-1号 活動報告書
・様式第4-2号 収支決算書
・その他(</t>
    </r>
    <r>
      <rPr>
        <sz val="11"/>
        <color rgb="FFFF0000"/>
        <rFont val="BIZ UDPゴシック"/>
        <family val="3"/>
        <charset val="128"/>
      </rPr>
      <t>文化体験写真、教室実施写真　</t>
    </r>
    <r>
      <rPr>
        <sz val="11"/>
        <color theme="1"/>
        <rFont val="BIZ UD明朝 Medium"/>
        <family val="1"/>
        <charset val="128"/>
      </rPr>
      <t>　　　）</t>
    </r>
    <rPh sb="4" eb="5">
      <t>ダイ</t>
    </rPh>
    <rPh sb="8" eb="9">
      <t>ゴウ</t>
    </rPh>
    <rPh sb="10" eb="12">
      <t>カツドウ</t>
    </rPh>
    <rPh sb="18" eb="20">
      <t>ヨウシキ</t>
    </rPh>
    <rPh sb="20" eb="21">
      <t>ダイ</t>
    </rPh>
    <rPh sb="24" eb="25">
      <t>ゴウ</t>
    </rPh>
    <rPh sb="26" eb="28">
      <t>シュウシ</t>
    </rPh>
    <rPh sb="28" eb="31">
      <t>ケッサンショ</t>
    </rPh>
    <rPh sb="36" eb="37">
      <t>タ</t>
    </rPh>
    <rPh sb="38" eb="42">
      <t>ブンカタイケン</t>
    </rPh>
    <rPh sb="42" eb="44">
      <t>シャシン</t>
    </rPh>
    <rPh sb="45" eb="47">
      <t>キョウシツ</t>
    </rPh>
    <rPh sb="47" eb="49">
      <t>ジッシ</t>
    </rPh>
    <rPh sb="49" eb="51">
      <t>シャシン</t>
    </rPh>
    <phoneticPr fontId="4"/>
  </si>
  <si>
    <t>日本文化体験</t>
    <rPh sb="0" eb="6">
      <t>ニホンブンカタイケン</t>
    </rPh>
    <phoneticPr fontId="4"/>
  </si>
  <si>
    <t>・日本文化を知ってもらう</t>
    <rPh sb="1" eb="5">
      <t>ニホンブンカ</t>
    </rPh>
    <rPh sb="6" eb="7">
      <t>シ</t>
    </rPh>
    <phoneticPr fontId="4"/>
  </si>
  <si>
    <t>とともに、日頃使用しない単語</t>
    <rPh sb="5" eb="7">
      <t>ヒゴロ</t>
    </rPh>
    <rPh sb="7" eb="9">
      <t>シヨウ</t>
    </rPh>
    <rPh sb="12" eb="14">
      <t>タンゴ</t>
    </rPh>
    <phoneticPr fontId="4"/>
  </si>
  <si>
    <t>などに触れてもらうことが</t>
    <rPh sb="3" eb="4">
      <t>フ</t>
    </rPh>
    <phoneticPr fontId="4"/>
  </si>
  <si>
    <t>できた。</t>
    <phoneticPr fontId="4"/>
  </si>
  <si>
    <t>【場所】〇〇公園庭園</t>
    <rPh sb="1" eb="3">
      <t>バショ</t>
    </rPh>
    <rPh sb="6" eb="8">
      <t>コウエン</t>
    </rPh>
    <rPh sb="8" eb="10">
      <t>テイエン</t>
    </rPh>
    <phoneticPr fontId="4"/>
  </si>
  <si>
    <t>様式第４-1号（第１０条関係）</t>
    <rPh sb="0" eb="2">
      <t>ヨウシキ</t>
    </rPh>
    <rPh sb="2" eb="3">
      <t>ダイ</t>
    </rPh>
    <rPh sb="6" eb="7">
      <t>ゴウ</t>
    </rPh>
    <rPh sb="8" eb="9">
      <t>ダイ</t>
    </rPh>
    <rPh sb="11" eb="12">
      <t>ジョウ</t>
    </rPh>
    <rPh sb="12" eb="14">
      <t>カンケイ</t>
    </rPh>
    <phoneticPr fontId="2"/>
  </si>
  <si>
    <t>※交付決定通知と併せて、様式を送付します。</t>
    <rPh sb="1" eb="3">
      <t>コウフ</t>
    </rPh>
    <rPh sb="3" eb="5">
      <t>ケッテイ</t>
    </rPh>
    <rPh sb="5" eb="7">
      <t>ツウチ</t>
    </rPh>
    <rPh sb="8" eb="9">
      <t>アワ</t>
    </rPh>
    <rPh sb="12" eb="14">
      <t>ヨウシキ</t>
    </rPh>
    <rPh sb="15" eb="17">
      <t>ソウフ</t>
    </rPh>
    <phoneticPr fontId="4"/>
  </si>
  <si>
    <t>◇請求書類の送付</t>
    <rPh sb="1" eb="3">
      <t>セイキュウ</t>
    </rPh>
    <rPh sb="3" eb="5">
      <t>ショルイ</t>
    </rPh>
    <rPh sb="6" eb="8">
      <t>ソウフ</t>
    </rPh>
    <phoneticPr fontId="4"/>
  </si>
  <si>
    <t>nihongo@city.fukuoka.lg.jp</t>
    <phoneticPr fontId="4"/>
  </si>
  <si>
    <t>請求書</t>
    <rPh sb="0" eb="3">
      <t>セイキュウショ</t>
    </rPh>
    <phoneticPr fontId="4"/>
  </si>
  <si>
    <t>(8)活動報告書（様式第４-１号）</t>
    <rPh sb="3" eb="5">
      <t>カツドウ</t>
    </rPh>
    <rPh sb="5" eb="8">
      <t>ホウコクショ</t>
    </rPh>
    <rPh sb="9" eb="11">
      <t>ヨウシキ</t>
    </rPh>
    <rPh sb="11" eb="12">
      <t>ダイ</t>
    </rPh>
    <rPh sb="15" eb="16">
      <t>ゴウ</t>
    </rPh>
    <phoneticPr fontId="4"/>
  </si>
  <si>
    <t>(4)登録者名簿（様式第1-2-2,3号）</t>
    <rPh sb="3" eb="6">
      <t>トウロクシャ</t>
    </rPh>
    <rPh sb="6" eb="8">
      <t>メイボ</t>
    </rPh>
    <rPh sb="9" eb="11">
      <t>ヨウシキ</t>
    </rPh>
    <rPh sb="11" eb="12">
      <t>ダイ</t>
    </rPh>
    <rPh sb="19" eb="20">
      <t>ゴウ</t>
    </rPh>
    <phoneticPr fontId="4"/>
  </si>
  <si>
    <t>(9)登録者名簿（様式第４-１-３,４号）</t>
    <rPh sb="3" eb="6">
      <t>トウロクシャ</t>
    </rPh>
    <rPh sb="6" eb="8">
      <t>メイボ</t>
    </rPh>
    <rPh sb="9" eb="11">
      <t>ヨウシキ</t>
    </rPh>
    <rPh sb="11" eb="12">
      <t>ダイ</t>
    </rPh>
    <rPh sb="19" eb="20">
      <t>ゴウ</t>
    </rPh>
    <phoneticPr fontId="4"/>
  </si>
  <si>
    <t>(10)収支決算書（様式第４-２号）</t>
    <rPh sb="12" eb="13">
      <t>ダイ</t>
    </rPh>
    <rPh sb="16" eb="17">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</si>
</sst>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
    <numFmt numFmtId="177" formatCode="#,###&quot;円&quot;"/>
    <numFmt numFmtId="178" formatCode="#,##0_ "/>
    <numFmt numFmtId="179" formatCode="0.0%"/>
    <numFmt numFmtId="180" formatCode="#,###"/>
    <numFmt numFmtId="181" formatCode="##&quot;月&quot;"/>
  </numFmts>
  <fonts count="46">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color theme="1"/>
      <name val="BIZ UD明朝 Medium"/>
      <family val="1"/>
      <charset val="128"/>
    </font>
    <font>
      <sz val="6"/>
      <name val="游ゴシック"/>
      <family val="2"/>
      <charset val="128"/>
      <scheme val="minor"/>
    </font>
    <font>
      <sz val="12"/>
      <color theme="1"/>
      <name val="BIZ UD明朝 Medium"/>
      <family val="1"/>
      <charset val="128"/>
    </font>
    <font>
      <sz val="16"/>
      <color theme="1"/>
      <name val="BIZ UD明朝 Medium"/>
      <family val="1"/>
      <charset val="128"/>
    </font>
    <font>
      <sz val="10"/>
      <color theme="1"/>
      <name val="BIZ UD明朝 Medium"/>
      <family val="1"/>
      <charset val="128"/>
    </font>
    <font>
      <sz val="9"/>
      <color theme="1"/>
      <name val="BIZ UD明朝 Medium"/>
      <family val="1"/>
      <charset val="128"/>
    </font>
    <font>
      <sz val="11"/>
      <color theme="1"/>
      <name val="BIZ UDゴシック"/>
      <family val="3"/>
      <charset val="128"/>
    </font>
    <font>
      <u/>
      <sz val="11"/>
      <color theme="10"/>
      <name val="游ゴシック"/>
      <family val="2"/>
      <charset val="128"/>
      <scheme val="minor"/>
    </font>
    <font>
      <u/>
      <sz val="11"/>
      <color theme="10"/>
      <name val="BIZ UDゴシック"/>
      <family val="3"/>
      <charset val="128"/>
    </font>
    <font>
      <b/>
      <sz val="11"/>
      <color theme="1"/>
      <name val="BIZ UDゴシック"/>
      <family val="3"/>
      <charset val="128"/>
    </font>
    <font>
      <sz val="9"/>
      <color rgb="FFFF0000"/>
      <name val="BIZ UDゴシック"/>
      <family val="3"/>
      <charset val="128"/>
    </font>
    <font>
      <sz val="14"/>
      <color theme="1"/>
      <name val="BIZ UDゴシック"/>
      <family val="3"/>
      <charset val="128"/>
    </font>
    <font>
      <sz val="10"/>
      <color theme="1"/>
      <name val="BIZ UDP明朝 Medium"/>
      <family val="1"/>
      <charset val="128"/>
    </font>
    <font>
      <sz val="11"/>
      <name val="BIZ UDゴシック"/>
      <family val="3"/>
      <charset val="128"/>
    </font>
    <font>
      <b/>
      <sz val="9"/>
      <color indexed="81"/>
      <name val="MS P ゴシック"/>
      <family val="3"/>
      <charset val="128"/>
    </font>
    <font>
      <b/>
      <sz val="11"/>
      <color theme="0"/>
      <name val="BIZ UDゴシック"/>
      <family val="3"/>
      <charset val="128"/>
    </font>
    <font>
      <sz val="11"/>
      <color rgb="FFFF0000"/>
      <name val="BIZ UDゴシック"/>
      <family val="3"/>
      <charset val="128"/>
    </font>
    <font>
      <sz val="9"/>
      <color indexed="81"/>
      <name val="MS P ゴシック"/>
      <family val="3"/>
      <charset val="128"/>
    </font>
    <font>
      <b/>
      <sz val="11"/>
      <color theme="1"/>
      <name val="BIZ UD明朝 Medium"/>
      <family val="1"/>
      <charset val="128"/>
    </font>
    <font>
      <sz val="11"/>
      <color theme="1"/>
      <name val="BIZ UDP明朝 Medium"/>
      <family val="1"/>
      <charset val="128"/>
    </font>
    <font>
      <sz val="11"/>
      <color theme="1"/>
      <name val="BIZ UDPゴシック"/>
      <family val="3"/>
      <charset val="128"/>
    </font>
    <font>
      <u/>
      <sz val="11"/>
      <color theme="10"/>
      <name val="BIZ UDPゴシック"/>
      <family val="3"/>
      <charset val="128"/>
    </font>
    <font>
      <sz val="11"/>
      <color theme="0"/>
      <name val="BIZ UD明朝 Medium"/>
      <family val="1"/>
      <charset val="128"/>
    </font>
    <font>
      <sz val="10"/>
      <color theme="0"/>
      <name val="BIZ UD明朝 Medium"/>
      <family val="1"/>
      <charset val="128"/>
    </font>
    <font>
      <sz val="10"/>
      <name val="BIZ UD明朝 Medium"/>
      <family val="1"/>
      <charset val="128"/>
    </font>
    <font>
      <sz val="11"/>
      <color rgb="FFFF0000"/>
      <name val="BIZ UD明朝 Medium"/>
      <family val="1"/>
      <charset val="128"/>
    </font>
    <font>
      <sz val="11"/>
      <color rgb="FFFF0000"/>
      <name val="BIZ UDPゴシック"/>
      <family val="3"/>
      <charset val="128"/>
    </font>
    <font>
      <sz val="10"/>
      <color rgb="FFFF0000"/>
      <name val="BIZ UDPゴシック"/>
      <family val="3"/>
      <charset val="128"/>
    </font>
    <font>
      <sz val="16"/>
      <color rgb="FF0070C0"/>
      <name val="BIZ UDPゴシック"/>
      <family val="3"/>
      <charset val="128"/>
    </font>
    <font>
      <sz val="11"/>
      <color theme="4"/>
      <name val="BIZ UDPゴシック"/>
      <family val="3"/>
      <charset val="128"/>
    </font>
    <font>
      <u/>
      <sz val="11"/>
      <color rgb="FFFF0000"/>
      <name val="BIZ UDPゴシック"/>
      <family val="3"/>
      <charset val="128"/>
    </font>
    <font>
      <b/>
      <sz val="10"/>
      <color rgb="FFFF0000"/>
      <name val="BIZ UDPゴシック"/>
      <family val="3"/>
      <charset val="128"/>
    </font>
    <font>
      <sz val="10"/>
      <name val="BIZ UDPゴシック"/>
      <family val="3"/>
      <charset val="128"/>
    </font>
    <font>
      <sz val="11"/>
      <color rgb="FF0070C0"/>
      <name val="BIZ UDPゴシック"/>
      <family val="3"/>
      <charset val="128"/>
    </font>
    <font>
      <b/>
      <sz val="11"/>
      <color rgb="FF0070C0"/>
      <name val="BIZ UDPゴシック"/>
      <family val="3"/>
      <charset val="128"/>
    </font>
    <font>
      <sz val="10"/>
      <color rgb="FFFF0000"/>
      <name val="BIZ UD明朝 Medium"/>
      <family val="1"/>
      <charset val="128"/>
    </font>
    <font>
      <sz val="10"/>
      <color rgb="FF0070C0"/>
      <name val="BIZ UD明朝 Medium"/>
      <family val="1"/>
      <charset val="128"/>
    </font>
    <font>
      <sz val="10"/>
      <color rgb="FF0070C0"/>
      <name val="BIZ UDPゴシック"/>
      <family val="3"/>
      <charset val="128"/>
    </font>
    <font>
      <sz val="10"/>
      <color theme="1"/>
      <name val="BIZ UDPゴシック"/>
      <family val="3"/>
      <charset val="128"/>
    </font>
    <font>
      <sz val="18"/>
      <color rgb="FF0070C0"/>
      <name val="BIZ UDPゴシック"/>
      <family val="3"/>
      <charset val="128"/>
    </font>
    <font>
      <sz val="12"/>
      <color rgb="FFFF0000"/>
      <name val="BIZ UDPゴシック"/>
      <family val="3"/>
      <charset val="128"/>
    </font>
    <font>
      <sz val="14"/>
      <color rgb="FF0070C0"/>
      <name val="BIZ UDPゴシック"/>
      <family val="3"/>
      <charset val="128"/>
    </font>
    <font>
      <sz val="11"/>
      <name val="BIZ UDP明朝 Medium"/>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theme="0"/>
        <bgColor indexed="64"/>
      </patternFill>
    </fill>
  </fills>
  <borders count="1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theme="0" tint="-0.34998626667073579"/>
      </top>
      <bottom/>
      <diagonal/>
    </border>
    <border>
      <left/>
      <right/>
      <top/>
      <bottom style="thin">
        <color theme="0" tint="-0.34998626667073579"/>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theme="0" tint="-0.24994659260841701"/>
      </left>
      <right/>
      <top style="thin">
        <color indexed="64"/>
      </top>
      <bottom style="thin">
        <color theme="0" tint="-0.24994659260841701"/>
      </bottom>
      <diagonal style="thin">
        <color theme="0" tint="-0.24994659260841701"/>
      </diagonal>
    </border>
    <border diagonalUp="1">
      <left/>
      <right/>
      <top style="thin">
        <color indexed="64"/>
      </top>
      <bottom style="thin">
        <color theme="0" tint="-0.24994659260841701"/>
      </bottom>
      <diagonal style="thin">
        <color theme="0" tint="-0.24994659260841701"/>
      </diagonal>
    </border>
    <border diagonalUp="1">
      <left/>
      <right style="thin">
        <color indexed="64"/>
      </right>
      <top style="thin">
        <color indexed="64"/>
      </top>
      <bottom style="thin">
        <color theme="0" tint="-0.24994659260841701"/>
      </bottom>
      <diagonal style="thin">
        <color theme="0" tint="-0.24994659260841701"/>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diagonal/>
    </border>
    <border>
      <left style="hair">
        <color indexed="64"/>
      </left>
      <right style="medium">
        <color indexed="64"/>
      </right>
      <top/>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hair">
        <color indexed="64"/>
      </left>
      <right style="medium">
        <color indexed="64"/>
      </right>
      <top/>
      <bottom style="hair">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bottom/>
      <diagonal/>
    </border>
    <border>
      <left/>
      <right style="medium">
        <color indexed="64"/>
      </right>
      <top/>
      <bottom/>
      <diagonal/>
    </border>
    <border>
      <left style="thin">
        <color indexed="64"/>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bottom/>
      <diagonal/>
    </border>
    <border>
      <left/>
      <right style="medium">
        <color indexed="64"/>
      </right>
      <top style="hair">
        <color indexed="64"/>
      </top>
      <bottom style="hair">
        <color indexed="64"/>
      </bottom>
      <diagonal/>
    </border>
    <border>
      <left style="thin">
        <color indexed="64"/>
      </left>
      <right style="hair">
        <color indexed="64"/>
      </right>
      <top/>
      <bottom style="thin">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hair">
        <color indexed="64"/>
      </left>
      <right/>
      <top style="hair">
        <color indexed="64"/>
      </top>
      <bottom/>
      <diagonal/>
    </border>
    <border>
      <left/>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704">
    <xf numFmtId="0" fontId="0" fillId="0" borderId="0" xfId="0">
      <alignment vertical="center"/>
    </xf>
    <xf numFmtId="0" fontId="3" fillId="0" borderId="0" xfId="0" applyFont="1" applyAlignment="1">
      <alignment horizontal="center" vertical="center"/>
    </xf>
    <xf numFmtId="0" fontId="7" fillId="0" borderId="0" xfId="0" applyFont="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Protection="1">
      <alignment vertical="center"/>
      <protection locked="0"/>
    </xf>
    <xf numFmtId="0" fontId="7" fillId="0" borderId="0" xfId="0" applyFont="1" applyAlignment="1">
      <alignment horizontal="left" vertical="center"/>
    </xf>
    <xf numFmtId="0" fontId="3" fillId="0" borderId="8"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lignment vertical="center"/>
    </xf>
    <xf numFmtId="0" fontId="7" fillId="0" borderId="4" xfId="0" applyFont="1" applyBorder="1">
      <alignment vertical="center"/>
    </xf>
    <xf numFmtId="0" fontId="7" fillId="0" borderId="9" xfId="0" applyFont="1" applyBorder="1">
      <alignment vertical="center"/>
    </xf>
    <xf numFmtId="0" fontId="7" fillId="0" borderId="6" xfId="0" applyFont="1" applyBorder="1">
      <alignment vertical="center"/>
    </xf>
    <xf numFmtId="0" fontId="7" fillId="0" borderId="1" xfId="0" applyFont="1" applyBorder="1">
      <alignment vertical="center"/>
    </xf>
    <xf numFmtId="0" fontId="7" fillId="0" borderId="3" xfId="0" applyFont="1" applyBorder="1">
      <alignment vertical="center"/>
    </xf>
    <xf numFmtId="0" fontId="7" fillId="0" borderId="5" xfId="0" applyFont="1" applyBorder="1">
      <alignment vertical="center"/>
    </xf>
    <xf numFmtId="0" fontId="7" fillId="0" borderId="7" xfId="0" applyFont="1" applyBorder="1">
      <alignment vertical="center"/>
    </xf>
    <xf numFmtId="0" fontId="9" fillId="0" borderId="0" xfId="0" applyFont="1">
      <alignment vertical="center"/>
    </xf>
    <xf numFmtId="0" fontId="14" fillId="0" borderId="0" xfId="0" applyFont="1">
      <alignment vertical="center"/>
    </xf>
    <xf numFmtId="0" fontId="12" fillId="2" borderId="0" xfId="0" applyFont="1" applyFill="1">
      <alignment vertical="center"/>
    </xf>
    <xf numFmtId="0" fontId="9" fillId="0" borderId="0" xfId="0" applyFont="1" applyAlignment="1">
      <alignment horizontal="center" vertical="center"/>
    </xf>
    <xf numFmtId="0" fontId="13" fillId="0" borderId="0" xfId="0" applyFont="1">
      <alignment vertical="center"/>
    </xf>
    <xf numFmtId="0" fontId="12" fillId="0" borderId="0" xfId="0" applyFont="1">
      <alignment vertical="center"/>
    </xf>
    <xf numFmtId="0" fontId="12" fillId="2" borderId="0" xfId="0" applyFont="1" applyFill="1" applyAlignment="1">
      <alignment horizontal="left" vertical="center"/>
    </xf>
    <xf numFmtId="0" fontId="9" fillId="2" borderId="0" xfId="0" applyFont="1" applyFill="1">
      <alignment vertical="center"/>
    </xf>
    <xf numFmtId="0" fontId="16" fillId="0" borderId="0" xfId="2" applyFont="1" applyAlignment="1" applyProtection="1">
      <alignment vertical="center"/>
    </xf>
    <xf numFmtId="0" fontId="11" fillId="0" borderId="0" xfId="2" applyFont="1" applyAlignment="1" applyProtection="1">
      <alignment vertical="center"/>
    </xf>
    <xf numFmtId="0" fontId="7" fillId="0" borderId="0" xfId="0" applyFont="1" applyAlignment="1" applyProtection="1">
      <alignment horizontal="left" vertical="center"/>
      <protection locked="0"/>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19" fillId="0" borderId="0" xfId="0" applyFont="1">
      <alignment vertical="center"/>
    </xf>
    <xf numFmtId="0" fontId="10" fillId="0" borderId="0" xfId="2" applyAlignment="1" applyProtection="1">
      <alignment vertical="center"/>
    </xf>
    <xf numFmtId="0" fontId="11" fillId="0" borderId="0" xfId="2" applyFont="1" applyAlignment="1" applyProtection="1">
      <alignment vertical="center"/>
      <protection locked="0"/>
    </xf>
    <xf numFmtId="176" fontId="7" fillId="0" borderId="0" xfId="0" applyNumberFormat="1" applyFont="1" applyAlignment="1">
      <alignment wrapText="1" shrinkToFit="1"/>
    </xf>
    <xf numFmtId="0" fontId="7" fillId="0" borderId="8"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lignment vertical="center"/>
    </xf>
    <xf numFmtId="177" fontId="5" fillId="0" borderId="10" xfId="1" applyNumberFormat="1" applyFont="1" applyBorder="1" applyAlignment="1">
      <alignment vertical="center"/>
    </xf>
    <xf numFmtId="177" fontId="5" fillId="0" borderId="7" xfId="1" applyNumberFormat="1" applyFont="1" applyBorder="1" applyAlignment="1">
      <alignment vertical="center"/>
    </xf>
    <xf numFmtId="0" fontId="5" fillId="0" borderId="10" xfId="1" applyNumberFormat="1" applyFont="1" applyBorder="1" applyAlignment="1">
      <alignment vertical="center"/>
    </xf>
    <xf numFmtId="177" fontId="5" fillId="0" borderId="2" xfId="1" applyNumberFormat="1" applyFont="1" applyBorder="1" applyAlignment="1">
      <alignment vertical="center"/>
    </xf>
    <xf numFmtId="0" fontId="5" fillId="0" borderId="2" xfId="1" applyNumberFormat="1" applyFont="1" applyBorder="1" applyAlignment="1">
      <alignment horizontal="center" vertical="center"/>
    </xf>
    <xf numFmtId="0" fontId="5" fillId="0" borderId="2" xfId="1" applyNumberFormat="1" applyFont="1" applyBorder="1" applyAlignment="1">
      <alignment vertical="center"/>
    </xf>
    <xf numFmtId="177" fontId="5" fillId="0" borderId="3" xfId="1" applyNumberFormat="1" applyFont="1" applyBorder="1" applyAlignment="1">
      <alignment vertical="center"/>
    </xf>
    <xf numFmtId="0" fontId="8" fillId="0" borderId="10" xfId="0" applyFont="1" applyBorder="1" applyProtection="1">
      <alignment vertical="center"/>
      <protection locked="0"/>
    </xf>
    <xf numFmtId="0" fontId="15" fillId="0" borderId="7" xfId="0" applyFont="1" applyBorder="1" applyAlignment="1" applyProtection="1">
      <alignment vertical="center" wrapText="1"/>
      <protection locked="0"/>
    </xf>
    <xf numFmtId="0" fontId="5" fillId="0" borderId="0" xfId="0" applyFont="1">
      <alignment vertical="center"/>
    </xf>
    <xf numFmtId="0" fontId="7" fillId="0" borderId="37" xfId="0" applyFont="1" applyBorder="1">
      <alignment vertical="center"/>
    </xf>
    <xf numFmtId="0" fontId="3" fillId="0" borderId="0" xfId="0" applyFont="1">
      <alignment vertical="center"/>
    </xf>
    <xf numFmtId="0" fontId="21" fillId="0" borderId="0" xfId="0" applyFont="1">
      <alignment vertical="center"/>
    </xf>
    <xf numFmtId="0" fontId="3" fillId="0" borderId="0" xfId="0" applyFont="1" applyProtection="1">
      <alignment vertical="center"/>
      <protection locked="0"/>
    </xf>
    <xf numFmtId="0" fontId="3" fillId="0" borderId="9" xfId="0" applyFont="1" applyBorder="1">
      <alignment vertical="center"/>
    </xf>
    <xf numFmtId="0" fontId="3" fillId="0" borderId="10" xfId="0" applyFont="1" applyBorder="1">
      <alignment vertical="center"/>
    </xf>
    <xf numFmtId="0" fontId="3" fillId="0" borderId="56" xfId="0" applyFont="1" applyBorder="1" applyAlignment="1">
      <alignment horizontal="left" vertical="center"/>
    </xf>
    <xf numFmtId="0" fontId="3" fillId="0" borderId="19" xfId="0" applyFont="1" applyBorder="1" applyProtection="1">
      <alignment vertical="center"/>
      <protection locked="0"/>
    </xf>
    <xf numFmtId="0" fontId="3" fillId="0" borderId="18" xfId="0" applyFont="1" applyBorder="1" applyProtection="1">
      <alignment vertical="center"/>
      <protection locked="0"/>
    </xf>
    <xf numFmtId="0" fontId="3" fillId="0" borderId="20" xfId="0" applyFont="1" applyBorder="1" applyProtection="1">
      <alignment vertical="center"/>
      <protection locked="0"/>
    </xf>
    <xf numFmtId="0" fontId="3" fillId="0" borderId="14" xfId="0" applyFont="1" applyBorder="1" applyProtection="1">
      <alignment vertical="center"/>
      <protection locked="0"/>
    </xf>
    <xf numFmtId="0" fontId="3" fillId="0" borderId="62" xfId="0" applyFont="1" applyBorder="1" applyProtection="1">
      <alignment vertical="center"/>
      <protection locked="0"/>
    </xf>
    <xf numFmtId="0" fontId="3" fillId="0" borderId="10" xfId="0" applyFont="1" applyBorder="1" applyProtection="1">
      <alignment vertical="center"/>
      <protection locked="0"/>
    </xf>
    <xf numFmtId="0" fontId="3" fillId="0" borderId="0" xfId="0" applyFont="1" applyAlignment="1">
      <alignment horizontal="distributed" vertical="distributed"/>
    </xf>
    <xf numFmtId="0" fontId="3" fillId="0" borderId="2" xfId="0" applyFont="1" applyBorder="1" applyAlignment="1">
      <alignment horizontal="center" vertical="center"/>
    </xf>
    <xf numFmtId="0" fontId="7" fillId="0" borderId="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shrinkToFit="1"/>
    </xf>
    <xf numFmtId="0" fontId="3" fillId="0" borderId="28" xfId="0" applyFont="1" applyBorder="1">
      <alignment vertical="center"/>
    </xf>
    <xf numFmtId="0" fontId="3" fillId="0" borderId="0" xfId="0" applyFont="1" applyAlignment="1">
      <alignment wrapText="1" shrinkToFit="1"/>
    </xf>
    <xf numFmtId="0" fontId="3" fillId="0" borderId="0" xfId="0" applyFont="1" applyAlignment="1"/>
    <xf numFmtId="0" fontId="3" fillId="0" borderId="2" xfId="0" applyFont="1" applyBorder="1">
      <alignment vertical="center"/>
    </xf>
    <xf numFmtId="0" fontId="3" fillId="0" borderId="5" xfId="0" applyFont="1" applyBorder="1" applyAlignment="1">
      <alignment horizontal="center" vertical="center"/>
    </xf>
    <xf numFmtId="0" fontId="3" fillId="0" borderId="9" xfId="0" applyFont="1" applyBorder="1" applyAlignment="1">
      <alignment horizontal="lef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left"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left" vertical="center"/>
    </xf>
    <xf numFmtId="0" fontId="3" fillId="0" borderId="8" xfId="0" applyFont="1" applyBorder="1">
      <alignment vertical="center"/>
    </xf>
    <xf numFmtId="177" fontId="3" fillId="0" borderId="0" xfId="1" applyNumberFormat="1" applyFont="1" applyBorder="1" applyAlignment="1">
      <alignment vertical="center"/>
    </xf>
    <xf numFmtId="0" fontId="3" fillId="0" borderId="0" xfId="1" applyNumberFormat="1" applyFont="1" applyBorder="1" applyAlignment="1">
      <alignment vertical="center"/>
    </xf>
    <xf numFmtId="0" fontId="3" fillId="0" borderId="0" xfId="1" applyNumberFormat="1"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11" xfId="0" applyFont="1" applyBorder="1">
      <alignment vertical="center"/>
    </xf>
    <xf numFmtId="0" fontId="3" fillId="0" borderId="6" xfId="0" applyFont="1" applyBorder="1">
      <alignment vertical="center"/>
    </xf>
    <xf numFmtId="0" fontId="3" fillId="0" borderId="1" xfId="0" applyFont="1" applyBorder="1">
      <alignment vertical="center"/>
    </xf>
    <xf numFmtId="176" fontId="3" fillId="0" borderId="2" xfId="0" applyNumberFormat="1" applyFont="1" applyBorder="1" applyAlignment="1">
      <alignment vertical="center" shrinkToFit="1"/>
    </xf>
    <xf numFmtId="176" fontId="3" fillId="0" borderId="2" xfId="0" applyNumberFormat="1" applyFont="1" applyBorder="1">
      <alignment vertical="center"/>
    </xf>
    <xf numFmtId="176" fontId="3" fillId="0" borderId="3" xfId="0" applyNumberFormat="1" applyFont="1" applyBorder="1">
      <alignment vertical="center"/>
    </xf>
    <xf numFmtId="0" fontId="3" fillId="0" borderId="7" xfId="0" applyFont="1" applyBorder="1">
      <alignment vertical="center"/>
    </xf>
    <xf numFmtId="176" fontId="7" fillId="0" borderId="10" xfId="0" applyNumberFormat="1" applyFont="1" applyBorder="1" applyAlignment="1">
      <alignment vertical="center" shrinkToFit="1"/>
    </xf>
    <xf numFmtId="176" fontId="7" fillId="0" borderId="10" xfId="0" applyNumberFormat="1" applyFont="1" applyBorder="1">
      <alignment vertical="center"/>
    </xf>
    <xf numFmtId="176" fontId="7" fillId="0" borderId="7" xfId="0" applyNumberFormat="1" applyFont="1" applyBorder="1">
      <alignment vertical="center"/>
    </xf>
    <xf numFmtId="0" fontId="3" fillId="0" borderId="4" xfId="0" applyFont="1" applyBorder="1" applyAlignment="1">
      <alignment horizontal="left" vertical="center"/>
    </xf>
    <xf numFmtId="0" fontId="3" fillId="0" borderId="8" xfId="0" applyFont="1" applyBorder="1" applyAlignment="1">
      <alignment horizontal="left" vertical="center"/>
    </xf>
    <xf numFmtId="0" fontId="7" fillId="0" borderId="9"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6" xfId="0" applyFont="1" applyBorder="1" applyProtection="1">
      <alignment vertical="center"/>
      <protection locked="0"/>
    </xf>
    <xf numFmtId="0" fontId="3" fillId="0" borderId="8" xfId="0" applyFont="1" applyBorder="1" applyProtection="1">
      <alignment vertical="center"/>
      <protection locked="0"/>
    </xf>
    <xf numFmtId="0" fontId="3" fillId="0" borderId="0" xfId="0" applyFont="1" applyAlignment="1" applyProtection="1">
      <alignment vertical="center" wrapText="1"/>
      <protection locked="0"/>
    </xf>
    <xf numFmtId="0" fontId="3" fillId="0" borderId="11" xfId="0" applyFont="1" applyBorder="1" applyAlignment="1" applyProtection="1">
      <alignment vertical="center" wrapText="1"/>
      <protection locked="0"/>
    </xf>
    <xf numFmtId="0" fontId="22" fillId="0" borderId="0" xfId="0" applyFont="1" applyAlignment="1" applyProtection="1">
      <alignment vertical="center" wrapText="1"/>
      <protection locked="0"/>
    </xf>
    <xf numFmtId="0" fontId="22" fillId="0" borderId="11" xfId="0" applyFont="1" applyBorder="1" applyAlignment="1" applyProtection="1">
      <alignment vertical="center" wrapText="1"/>
      <protection locked="0"/>
    </xf>
    <xf numFmtId="0" fontId="3" fillId="0" borderId="4" xfId="0" applyFont="1" applyBorder="1" applyProtection="1">
      <alignment vertical="center"/>
      <protection locked="0"/>
    </xf>
    <xf numFmtId="0" fontId="3" fillId="0" borderId="1" xfId="0" applyFont="1" applyBorder="1" applyProtection="1">
      <alignment vertical="center"/>
      <protection locked="0"/>
    </xf>
    <xf numFmtId="0" fontId="3" fillId="0" borderId="2" xfId="0" applyFont="1" applyBorder="1" applyProtection="1">
      <alignment vertical="center"/>
      <protection locked="0"/>
    </xf>
    <xf numFmtId="0" fontId="22" fillId="0" borderId="2" xfId="0" applyFont="1" applyBorder="1" applyAlignment="1" applyProtection="1">
      <alignment vertical="center" wrapText="1"/>
      <protection locked="0"/>
    </xf>
    <xf numFmtId="0" fontId="22" fillId="0" borderId="3" xfId="0" applyFont="1" applyBorder="1" applyAlignment="1" applyProtection="1">
      <alignment vertical="center" wrapText="1"/>
      <protection locked="0"/>
    </xf>
    <xf numFmtId="0" fontId="3" fillId="0" borderId="11" xfId="0" applyFont="1" applyBorder="1" applyProtection="1">
      <alignment vertical="center"/>
      <protection locked="0"/>
    </xf>
    <xf numFmtId="0" fontId="3" fillId="0" borderId="6" xfId="0" applyFont="1" applyBorder="1" applyProtection="1">
      <alignment vertical="center"/>
      <protection locked="0"/>
    </xf>
    <xf numFmtId="0" fontId="3" fillId="0" borderId="7" xfId="0" applyFont="1" applyBorder="1" applyProtection="1">
      <alignment vertical="center"/>
      <protection locked="0"/>
    </xf>
    <xf numFmtId="0" fontId="22" fillId="0" borderId="10" xfId="0" applyFont="1" applyBorder="1" applyAlignment="1" applyProtection="1">
      <alignment vertical="center" wrapText="1"/>
      <protection locked="0"/>
    </xf>
    <xf numFmtId="0" fontId="22" fillId="0" borderId="7" xfId="0" applyFont="1" applyBorder="1" applyAlignment="1" applyProtection="1">
      <alignment vertical="center" wrapText="1"/>
      <protection locked="0"/>
    </xf>
    <xf numFmtId="0" fontId="22" fillId="0" borderId="0" xfId="0" applyFont="1" applyProtection="1">
      <alignment vertical="center"/>
      <protection locked="0"/>
    </xf>
    <xf numFmtId="0" fontId="3" fillId="0" borderId="0" xfId="0" applyFont="1" applyAlignment="1" applyProtection="1">
      <alignment horizontal="left" vertical="center"/>
      <protection locked="0"/>
    </xf>
    <xf numFmtId="0" fontId="3" fillId="0" borderId="9" xfId="0" applyFont="1" applyBorder="1" applyProtection="1">
      <alignment vertical="center"/>
      <protection locked="0"/>
    </xf>
    <xf numFmtId="0" fontId="22" fillId="0" borderId="9" xfId="0" applyFont="1" applyBorder="1" applyAlignment="1" applyProtection="1">
      <alignment vertical="center" wrapText="1"/>
      <protection locked="0"/>
    </xf>
    <xf numFmtId="0" fontId="22" fillId="0" borderId="5" xfId="0" applyFont="1" applyBorder="1" applyAlignment="1" applyProtection="1">
      <alignment vertical="center" wrapText="1"/>
      <protection locked="0"/>
    </xf>
    <xf numFmtId="0" fontId="3" fillId="0" borderId="0" xfId="0" applyFont="1" applyAlignment="1">
      <alignment horizontal="distributed" vertical="center"/>
    </xf>
    <xf numFmtId="0" fontId="3" fillId="0" borderId="0" xfId="0" applyFont="1" applyAlignment="1">
      <alignment horizontal="distributed"/>
    </xf>
    <xf numFmtId="0" fontId="23" fillId="0" borderId="0" xfId="0" applyFont="1">
      <alignment vertical="center"/>
    </xf>
    <xf numFmtId="0" fontId="24" fillId="0" borderId="0" xfId="2" applyFont="1" applyAlignment="1" applyProtection="1">
      <alignment vertical="center"/>
      <protection locked="0"/>
    </xf>
    <xf numFmtId="0" fontId="3" fillId="0" borderId="5" xfId="0" applyFont="1" applyBorder="1" applyProtection="1">
      <alignment vertical="center"/>
      <protection locked="0"/>
    </xf>
    <xf numFmtId="0" fontId="3" fillId="0" borderId="0" xfId="0" applyFont="1" applyAlignment="1">
      <alignment vertical="distributed"/>
    </xf>
    <xf numFmtId="0" fontId="3" fillId="0" borderId="15" xfId="0" applyFont="1" applyBorder="1">
      <alignment vertical="center"/>
    </xf>
    <xf numFmtId="0" fontId="3" fillId="0" borderId="16" xfId="0" applyFont="1" applyBorder="1">
      <alignment vertical="center"/>
    </xf>
    <xf numFmtId="0" fontId="7" fillId="0" borderId="17" xfId="0" applyFont="1" applyBorder="1">
      <alignment vertical="center"/>
    </xf>
    <xf numFmtId="0" fontId="7" fillId="0" borderId="15" xfId="0" applyFont="1" applyBorder="1">
      <alignment vertical="center"/>
    </xf>
    <xf numFmtId="0" fontId="7" fillId="0" borderId="16" xfId="0" applyFont="1" applyBorder="1">
      <alignment vertical="center"/>
    </xf>
    <xf numFmtId="0" fontId="3" fillId="4" borderId="9" xfId="0" applyFont="1" applyFill="1" applyBorder="1" applyProtection="1">
      <alignment vertical="center"/>
      <protection locked="0"/>
    </xf>
    <xf numFmtId="0" fontId="22" fillId="4" borderId="9" xfId="0" applyFont="1" applyFill="1" applyBorder="1" applyProtection="1">
      <alignment vertical="center"/>
      <protection locked="0"/>
    </xf>
    <xf numFmtId="0" fontId="22" fillId="0" borderId="9" xfId="0" applyFont="1" applyBorder="1" applyProtection="1">
      <alignment vertical="center"/>
      <protection locked="0"/>
    </xf>
    <xf numFmtId="0" fontId="7" fillId="0" borderId="3" xfId="0" applyFont="1" applyBorder="1" applyAlignment="1">
      <alignment vertical="center" wrapText="1"/>
    </xf>
    <xf numFmtId="0" fontId="7" fillId="0" borderId="1" xfId="0" applyFont="1" applyBorder="1" applyAlignment="1">
      <alignment horizontal="center" vertical="center"/>
    </xf>
    <xf numFmtId="0" fontId="3" fillId="0" borderId="2" xfId="0" applyFont="1" applyBorder="1" applyAlignment="1">
      <alignment vertical="center" wrapText="1"/>
    </xf>
    <xf numFmtId="0" fontId="3" fillId="0" borderId="3" xfId="0" applyFont="1" applyBorder="1">
      <alignment vertical="center"/>
    </xf>
    <xf numFmtId="0" fontId="3" fillId="0" borderId="3" xfId="0" applyFont="1" applyBorder="1" applyAlignment="1">
      <alignment vertical="center" wrapText="1"/>
    </xf>
    <xf numFmtId="177" fontId="3" fillId="0" borderId="10" xfId="1" applyNumberFormat="1" applyFont="1" applyBorder="1" applyAlignment="1">
      <alignment vertical="center"/>
    </xf>
    <xf numFmtId="0" fontId="22" fillId="0" borderId="10" xfId="0" applyFont="1" applyBorder="1" applyProtection="1">
      <alignment vertical="center"/>
      <protection locked="0"/>
    </xf>
    <xf numFmtId="0" fontId="22" fillId="0" borderId="8" xfId="0" applyFont="1" applyBorder="1" applyProtection="1">
      <alignment vertical="center"/>
      <protection locked="0"/>
    </xf>
    <xf numFmtId="0" fontId="7" fillId="0" borderId="0" xfId="0" quotePrefix="1" applyFont="1">
      <alignment vertical="center"/>
    </xf>
    <xf numFmtId="0" fontId="3" fillId="4" borderId="0" xfId="0" applyFont="1" applyFill="1">
      <alignment vertical="center"/>
    </xf>
    <xf numFmtId="0" fontId="3" fillId="4" borderId="2" xfId="0" applyFont="1" applyFill="1" applyBorder="1" applyAlignment="1" applyProtection="1">
      <alignment horizontal="center" vertical="center"/>
      <protection locked="0"/>
    </xf>
    <xf numFmtId="0" fontId="22" fillId="4" borderId="2" xfId="0" applyFont="1" applyFill="1" applyBorder="1" applyAlignment="1" applyProtection="1">
      <alignment horizontal="center" vertical="center"/>
      <protection locked="0"/>
    </xf>
    <xf numFmtId="0" fontId="26" fillId="0" borderId="37" xfId="0" applyFont="1" applyBorder="1" applyAlignment="1">
      <alignment horizontal="center" vertical="center"/>
    </xf>
    <xf numFmtId="0" fontId="18" fillId="3" borderId="0" xfId="2" applyFont="1" applyFill="1" applyAlignment="1" applyProtection="1">
      <alignment horizontal="center" vertical="center"/>
      <protection locked="0"/>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6" xfId="0" applyFont="1" applyBorder="1" applyProtection="1">
      <alignment vertical="center"/>
      <protection locked="0"/>
    </xf>
    <xf numFmtId="0" fontId="3" fillId="0" borderId="43" xfId="0" applyFont="1" applyBorder="1" applyAlignment="1">
      <alignment horizontal="left" vertical="center"/>
    </xf>
    <xf numFmtId="0" fontId="3" fillId="0" borderId="13" xfId="0" applyFont="1" applyBorder="1" applyAlignment="1">
      <alignment horizontal="left" vertical="center"/>
    </xf>
    <xf numFmtId="0" fontId="3" fillId="0" borderId="43"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76" xfId="0" quotePrefix="1" applyFont="1" applyBorder="1" applyProtection="1">
      <alignment vertical="center"/>
      <protection locked="0"/>
    </xf>
    <xf numFmtId="0" fontId="3" fillId="0" borderId="1" xfId="0" quotePrefix="1" applyFont="1" applyBorder="1">
      <alignment vertical="center"/>
    </xf>
    <xf numFmtId="0" fontId="3" fillId="0" borderId="2" xfId="0" applyFont="1" applyBorder="1" applyAlignment="1">
      <alignment horizontal="right" vertical="center"/>
    </xf>
    <xf numFmtId="0" fontId="3" fillId="0" borderId="57" xfId="0" applyFont="1" applyBorder="1" applyAlignment="1">
      <alignment horizontal="right" vertical="center"/>
    </xf>
    <xf numFmtId="0" fontId="3" fillId="0" borderId="78" xfId="0" applyFont="1" applyBorder="1" applyProtection="1">
      <alignment vertical="center"/>
      <protection locked="0"/>
    </xf>
    <xf numFmtId="0" fontId="27" fillId="0" borderId="2" xfId="0" applyFont="1" applyBorder="1">
      <alignment vertical="center"/>
    </xf>
    <xf numFmtId="0" fontId="27" fillId="0" borderId="37" xfId="0" applyFont="1" applyBorder="1" applyAlignment="1">
      <alignment horizontal="center" vertical="center"/>
    </xf>
    <xf numFmtId="0" fontId="3" fillId="0" borderId="10" xfId="0" applyFont="1" applyBorder="1" applyAlignment="1" applyProtection="1">
      <alignment horizontal="left" vertical="center"/>
      <protection locked="0"/>
    </xf>
    <xf numFmtId="0" fontId="24" fillId="0" borderId="0" xfId="2" applyFont="1">
      <alignment vertical="center"/>
    </xf>
    <xf numFmtId="0" fontId="24" fillId="0" borderId="0" xfId="2" quotePrefix="1" applyFont="1" applyAlignment="1">
      <alignment vertical="center"/>
    </xf>
    <xf numFmtId="0" fontId="28" fillId="0" borderId="0" xfId="0" applyFont="1" applyAlignment="1" applyProtection="1">
      <alignment horizontal="center" vertical="center" shrinkToFit="1"/>
      <protection locked="0"/>
    </xf>
    <xf numFmtId="0" fontId="28" fillId="0" borderId="0" xfId="0" applyFont="1" applyAlignment="1" applyProtection="1">
      <alignment horizontal="right" vertical="center"/>
      <protection locked="0"/>
    </xf>
    <xf numFmtId="176" fontId="29" fillId="0" borderId="2" xfId="0" applyNumberFormat="1" applyFont="1" applyBorder="1" applyAlignment="1">
      <alignment vertical="center" shrinkToFit="1"/>
    </xf>
    <xf numFmtId="0" fontId="16" fillId="0" borderId="0" xfId="0" applyFont="1" applyProtection="1">
      <alignment vertical="center"/>
      <protection locked="0"/>
    </xf>
    <xf numFmtId="0" fontId="16" fillId="0" borderId="11" xfId="0" applyFont="1" applyBorder="1" applyProtection="1">
      <alignment vertical="center"/>
      <protection locked="0"/>
    </xf>
    <xf numFmtId="0" fontId="32" fillId="0" borderId="0" xfId="0" applyFont="1">
      <alignment vertical="center"/>
    </xf>
    <xf numFmtId="0" fontId="29" fillId="0" borderId="0" xfId="0" applyFont="1" applyProtection="1">
      <alignment vertical="center"/>
      <protection locked="0"/>
    </xf>
    <xf numFmtId="0" fontId="29" fillId="0" borderId="0" xfId="0" applyFont="1" applyAlignment="1" applyProtection="1">
      <alignment vertical="center" wrapText="1"/>
      <protection locked="0"/>
    </xf>
    <xf numFmtId="0" fontId="29" fillId="0" borderId="10" xfId="0" applyFont="1" applyBorder="1" applyProtection="1">
      <alignment vertical="center"/>
      <protection locked="0"/>
    </xf>
    <xf numFmtId="0" fontId="29" fillId="0" borderId="10" xfId="0" applyFont="1" applyBorder="1" applyAlignment="1" applyProtection="1">
      <alignment vertical="center" wrapText="1"/>
      <protection locked="0"/>
    </xf>
    <xf numFmtId="0" fontId="29" fillId="0" borderId="0" xfId="0" applyFont="1" applyAlignment="1" applyProtection="1">
      <alignment vertical="center"/>
      <protection locked="0"/>
    </xf>
    <xf numFmtId="0" fontId="37" fillId="0" borderId="0" xfId="0" applyFont="1" applyAlignment="1">
      <alignment horizontal="right" vertical="center"/>
    </xf>
    <xf numFmtId="0" fontId="37" fillId="0" borderId="0" xfId="0" applyFont="1" applyAlignment="1" applyProtection="1">
      <alignment horizontal="right" vertical="center"/>
      <protection locked="0"/>
    </xf>
    <xf numFmtId="0" fontId="37" fillId="0" borderId="0" xfId="0" applyFont="1" applyAlignment="1" applyProtection="1">
      <alignment horizontal="center" vertical="center" shrinkToFit="1"/>
      <protection locked="0"/>
    </xf>
    <xf numFmtId="0" fontId="3" fillId="0" borderId="9" xfId="0" applyFont="1" applyBorder="1" applyAlignment="1">
      <alignment horizontal="left" vertical="center"/>
    </xf>
    <xf numFmtId="0" fontId="3" fillId="0" borderId="2" xfId="0" applyFont="1" applyBorder="1" applyAlignment="1">
      <alignment horizontal="center" vertical="center"/>
    </xf>
    <xf numFmtId="0" fontId="29" fillId="0" borderId="9" xfId="0" applyFont="1" applyBorder="1" applyAlignment="1">
      <alignment horizontal="center" vertical="center"/>
    </xf>
    <xf numFmtId="0" fontId="30" fillId="0" borderId="37" xfId="0" applyFont="1" applyBorder="1" applyAlignment="1">
      <alignment horizontal="center" vertical="center"/>
    </xf>
    <xf numFmtId="0" fontId="29" fillId="0" borderId="0" xfId="0" applyFont="1" applyAlignment="1" applyProtection="1">
      <alignment horizontal="left" vertical="center" wrapText="1"/>
      <protection locked="0"/>
    </xf>
    <xf numFmtId="0" fontId="38" fillId="0" borderId="37" xfId="0" applyFont="1" applyBorder="1" applyAlignment="1">
      <alignment horizontal="center" vertical="center"/>
    </xf>
    <xf numFmtId="0" fontId="30" fillId="0" borderId="37" xfId="0" applyFont="1" applyBorder="1">
      <alignment vertical="center"/>
    </xf>
    <xf numFmtId="0" fontId="40" fillId="0" borderId="37" xfId="0" applyFont="1" applyBorder="1">
      <alignment vertical="center"/>
    </xf>
    <xf numFmtId="0" fontId="40" fillId="0" borderId="37" xfId="0" applyFont="1" applyBorder="1" applyAlignment="1">
      <alignment horizontal="center" vertical="center"/>
    </xf>
    <xf numFmtId="0" fontId="40" fillId="0" borderId="37" xfId="0" applyFont="1" applyBorder="1" applyAlignment="1">
      <alignment vertical="center" shrinkToFit="1"/>
    </xf>
    <xf numFmtId="0" fontId="40" fillId="0" borderId="0" xfId="0" applyFont="1">
      <alignment vertical="center"/>
    </xf>
    <xf numFmtId="0" fontId="40" fillId="0" borderId="2" xfId="0" applyFont="1" applyBorder="1">
      <alignment vertical="center"/>
    </xf>
    <xf numFmtId="0" fontId="29" fillId="0" borderId="23" xfId="0" applyFont="1" applyBorder="1" applyAlignment="1">
      <alignment horizontal="left" vertical="center"/>
    </xf>
    <xf numFmtId="0" fontId="28" fillId="0" borderId="14" xfId="0" applyFont="1" applyBorder="1" applyAlignment="1">
      <alignment horizontal="center" vertical="center"/>
    </xf>
    <xf numFmtId="0" fontId="28" fillId="0" borderId="79" xfId="0" applyFont="1" applyBorder="1" applyAlignment="1">
      <alignment horizontal="center" vertical="center"/>
    </xf>
    <xf numFmtId="0" fontId="29" fillId="0" borderId="36" xfId="0" applyFont="1" applyBorder="1" applyAlignment="1">
      <alignment horizontal="left" vertical="center"/>
    </xf>
    <xf numFmtId="0" fontId="29" fillId="4" borderId="0" xfId="0" applyFont="1" applyFill="1" applyAlignment="1">
      <alignment horizontal="center" vertical="center"/>
    </xf>
    <xf numFmtId="0" fontId="29" fillId="0" borderId="0" xfId="0" applyFont="1" applyAlignment="1" applyProtection="1">
      <alignment horizontal="center" vertical="center" shrinkToFit="1"/>
      <protection locked="0"/>
    </xf>
    <xf numFmtId="0" fontId="29" fillId="0" borderId="0" xfId="0" applyFont="1" applyAlignment="1" applyProtection="1">
      <alignment horizontal="right" vertical="center"/>
      <protection locked="0"/>
    </xf>
    <xf numFmtId="0" fontId="3" fillId="0" borderId="0" xfId="0" applyFont="1" applyBorder="1">
      <alignment vertical="center"/>
    </xf>
    <xf numFmtId="0" fontId="29" fillId="0" borderId="0" xfId="0" applyFont="1" applyBorder="1" applyAlignment="1" applyProtection="1">
      <alignment horizontal="center" vertical="center" shrinkToFit="1"/>
      <protection locked="0"/>
    </xf>
    <xf numFmtId="0" fontId="25" fillId="0" borderId="0" xfId="0" applyFont="1" applyAlignment="1">
      <alignment vertical="center"/>
    </xf>
    <xf numFmtId="0" fontId="7" fillId="0" borderId="0" xfId="0" applyFont="1" applyBorder="1">
      <alignment vertical="center"/>
    </xf>
    <xf numFmtId="0" fontId="3" fillId="0" borderId="0" xfId="0" applyFont="1" applyBorder="1" applyAlignment="1">
      <alignment horizontal="center" vertical="center" shrinkToFit="1"/>
    </xf>
    <xf numFmtId="0" fontId="29" fillId="0" borderId="0" xfId="0" applyFont="1" applyAlignment="1" applyProtection="1">
      <alignment horizontal="right" vertical="top"/>
      <protection locked="0"/>
    </xf>
    <xf numFmtId="0" fontId="29" fillId="4" borderId="0" xfId="0" applyFont="1" applyFill="1" applyAlignment="1" applyProtection="1">
      <alignment horizontal="right" vertical="center"/>
      <protection locked="0"/>
    </xf>
    <xf numFmtId="0" fontId="29" fillId="4" borderId="0" xfId="0" applyFont="1" applyFill="1" applyProtection="1">
      <alignment vertical="center"/>
      <protection locked="0"/>
    </xf>
    <xf numFmtId="0" fontId="29" fillId="0" borderId="8" xfId="0" applyFont="1" applyBorder="1" applyProtection="1">
      <alignment vertical="center"/>
      <protection locked="0"/>
    </xf>
    <xf numFmtId="0" fontId="29" fillId="0" borderId="0" xfId="0" applyFont="1" applyAlignment="1" applyProtection="1">
      <alignment horizontal="left" vertical="center"/>
      <protection locked="0"/>
    </xf>
    <xf numFmtId="0" fontId="22" fillId="0" borderId="0" xfId="0" applyFont="1" applyAlignment="1" applyProtection="1">
      <alignment vertical="center"/>
      <protection locked="0"/>
    </xf>
    <xf numFmtId="0" fontId="36" fillId="0" borderId="10" xfId="0" applyFont="1" applyBorder="1" applyAlignment="1">
      <alignment horizontal="left" vertical="center"/>
    </xf>
    <xf numFmtId="0" fontId="36" fillId="0" borderId="2" xfId="0" applyFont="1" applyBorder="1" applyAlignment="1">
      <alignment horizontal="left" vertical="center"/>
    </xf>
    <xf numFmtId="0" fontId="29" fillId="0" borderId="15" xfId="0" applyFont="1" applyBorder="1" applyProtection="1">
      <alignment vertical="center"/>
      <protection locked="0"/>
    </xf>
    <xf numFmtId="0" fontId="29" fillId="0" borderId="16" xfId="0" applyFont="1" applyBorder="1" applyProtection="1">
      <alignment vertical="center"/>
      <protection locked="0"/>
    </xf>
    <xf numFmtId="0" fontId="29" fillId="0" borderId="12" xfId="0" applyFont="1" applyBorder="1" applyProtection="1">
      <alignment vertical="center"/>
      <protection locked="0"/>
    </xf>
    <xf numFmtId="0" fontId="29" fillId="0" borderId="13" xfId="0" applyFont="1" applyBorder="1" applyProtection="1">
      <alignment vertical="center"/>
      <protection locked="0"/>
    </xf>
    <xf numFmtId="0" fontId="29" fillId="0" borderId="20" xfId="0" applyFont="1" applyBorder="1" applyProtection="1">
      <alignment vertical="center"/>
      <protection locked="0"/>
    </xf>
    <xf numFmtId="0" fontId="29" fillId="0" borderId="14" xfId="0" applyFont="1" applyBorder="1" applyProtection="1">
      <alignment vertical="center"/>
      <protection locked="0"/>
    </xf>
    <xf numFmtId="0" fontId="29" fillId="0" borderId="79" xfId="0" applyFont="1" applyBorder="1" applyProtection="1">
      <alignment vertical="center"/>
      <protection locked="0"/>
    </xf>
    <xf numFmtId="38" fontId="43" fillId="0" borderId="0" xfId="1" applyFont="1" applyAlignment="1">
      <alignment horizontal="right" vertical="center"/>
    </xf>
    <xf numFmtId="38" fontId="29" fillId="0" borderId="0" xfId="1" applyFont="1" applyAlignment="1">
      <alignment horizontal="right" vertical="center"/>
    </xf>
    <xf numFmtId="0" fontId="29" fillId="0" borderId="0" xfId="0" applyFont="1">
      <alignment vertical="center"/>
    </xf>
    <xf numFmtId="0" fontId="6" fillId="0" borderId="0" xfId="0" applyFont="1" applyAlignment="1">
      <alignment vertical="center"/>
    </xf>
    <xf numFmtId="0" fontId="23" fillId="0" borderId="0" xfId="0" applyFont="1">
      <alignment vertical="center"/>
    </xf>
    <xf numFmtId="0" fontId="10" fillId="0" borderId="0" xfId="2" applyAlignment="1">
      <alignment horizontal="left" vertical="center"/>
    </xf>
    <xf numFmtId="0" fontId="29" fillId="0" borderId="2" xfId="0" quotePrefix="1"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9" fillId="0" borderId="4" xfId="0" applyFont="1" applyBorder="1" applyAlignment="1">
      <alignment horizontal="distributed" vertical="center"/>
    </xf>
    <xf numFmtId="0" fontId="9" fillId="0" borderId="9" xfId="0" applyFont="1" applyBorder="1" applyAlignment="1">
      <alignment horizontal="distributed" vertical="center"/>
    </xf>
    <xf numFmtId="0" fontId="9" fillId="0" borderId="5" xfId="0" applyFont="1" applyBorder="1" applyAlignment="1">
      <alignment horizontal="distributed" vertical="center"/>
    </xf>
    <xf numFmtId="0" fontId="9" fillId="0" borderId="1" xfId="0" applyFont="1" applyBorder="1" applyAlignment="1">
      <alignment horizontal="distributed" vertical="center"/>
    </xf>
    <xf numFmtId="0" fontId="9" fillId="0" borderId="2" xfId="0" applyFont="1" applyBorder="1" applyAlignment="1">
      <alignment horizontal="distributed" vertical="center"/>
    </xf>
    <xf numFmtId="0" fontId="9" fillId="0" borderId="3" xfId="0" applyFont="1" applyBorder="1" applyAlignment="1">
      <alignment horizontal="distributed" vertical="center"/>
    </xf>
    <xf numFmtId="0" fontId="9" fillId="0" borderId="8" xfId="0" applyFont="1" applyBorder="1" applyAlignment="1">
      <alignment horizontal="distributed" vertical="center"/>
    </xf>
    <xf numFmtId="0" fontId="9" fillId="0" borderId="0" xfId="0" applyFont="1" applyAlignment="1">
      <alignment horizontal="distributed" vertical="center"/>
    </xf>
    <xf numFmtId="0" fontId="9" fillId="0" borderId="11" xfId="0" applyFont="1" applyBorder="1" applyAlignment="1">
      <alignment horizontal="distributed" vertical="center"/>
    </xf>
    <xf numFmtId="0" fontId="19" fillId="0" borderId="9" xfId="0" applyFont="1" applyBorder="1" applyAlignment="1" applyProtection="1">
      <alignment horizontal="left" vertical="center" indent="1"/>
      <protection locked="0"/>
    </xf>
    <xf numFmtId="0" fontId="19" fillId="0" borderId="5" xfId="0" applyFont="1" applyBorder="1" applyAlignment="1" applyProtection="1">
      <alignment horizontal="left" vertical="center" indent="1"/>
      <protection locked="0"/>
    </xf>
    <xf numFmtId="0" fontId="19" fillId="0" borderId="2" xfId="0" applyFont="1" applyBorder="1" applyAlignment="1" applyProtection="1">
      <alignment horizontal="left" vertical="center" indent="1"/>
      <protection locked="0"/>
    </xf>
    <xf numFmtId="0" fontId="19" fillId="0" borderId="3" xfId="0" applyFont="1" applyBorder="1" applyAlignment="1" applyProtection="1">
      <alignment horizontal="left" vertical="center" indent="1"/>
      <protection locked="0"/>
    </xf>
    <xf numFmtId="0" fontId="19" fillId="0" borderId="0" xfId="0" applyFont="1" applyAlignment="1" applyProtection="1">
      <alignment horizontal="left" vertical="center" indent="1"/>
      <protection locked="0"/>
    </xf>
    <xf numFmtId="0" fontId="19" fillId="0" borderId="11" xfId="0" applyFont="1" applyBorder="1" applyAlignment="1" applyProtection="1">
      <alignment horizontal="left" vertical="center" indent="1"/>
      <protection locked="0"/>
    </xf>
    <xf numFmtId="0" fontId="9" fillId="0" borderId="0" xfId="0" applyFont="1" applyAlignment="1">
      <alignment horizontal="right" vertical="center"/>
    </xf>
    <xf numFmtId="0" fontId="11" fillId="0" borderId="0" xfId="2" applyFont="1" applyAlignment="1" applyProtection="1">
      <alignment horizontal="left" vertical="center"/>
      <protection locked="0"/>
    </xf>
    <xf numFmtId="0" fontId="24" fillId="0" borderId="0" xfId="2" applyFont="1">
      <alignment vertical="center"/>
    </xf>
    <xf numFmtId="0" fontId="9" fillId="0" borderId="38" xfId="0" applyFont="1" applyBorder="1" applyAlignment="1">
      <alignment horizontal="left" vertical="center" indent="1"/>
    </xf>
    <xf numFmtId="0" fontId="9" fillId="0" borderId="39" xfId="0" applyFont="1" applyBorder="1" applyAlignment="1">
      <alignment horizontal="left" vertical="center" indent="1"/>
    </xf>
    <xf numFmtId="0" fontId="9" fillId="0" borderId="40" xfId="0" applyFont="1" applyBorder="1" applyAlignment="1">
      <alignment horizontal="left" vertical="center" indent="1"/>
    </xf>
    <xf numFmtId="0" fontId="11" fillId="0" borderId="0" xfId="2" applyFont="1" applyProtection="1">
      <alignment vertical="center"/>
      <protection locked="0"/>
    </xf>
    <xf numFmtId="0" fontId="33" fillId="0" borderId="2" xfId="2" applyFont="1" applyBorder="1" applyAlignment="1" applyProtection="1">
      <alignment horizontal="left" vertical="center" indent="1"/>
      <protection locked="0"/>
    </xf>
    <xf numFmtId="0" fontId="29" fillId="0" borderId="2" xfId="0" applyFont="1" applyBorder="1" applyAlignment="1" applyProtection="1">
      <alignment horizontal="left" vertical="center" indent="1"/>
      <protection locked="0"/>
    </xf>
    <xf numFmtId="0" fontId="29" fillId="0" borderId="3" xfId="0" applyFont="1" applyBorder="1" applyAlignment="1" applyProtection="1">
      <alignment horizontal="left" vertical="center" indent="1"/>
      <protection locked="0"/>
    </xf>
    <xf numFmtId="0" fontId="23" fillId="0" borderId="0" xfId="0" applyFont="1">
      <alignment vertical="center"/>
    </xf>
    <xf numFmtId="0" fontId="18" fillId="3" borderId="0" xfId="2" applyFont="1" applyFill="1" applyAlignment="1" applyProtection="1">
      <alignment horizontal="center" vertical="center"/>
      <protection locked="0"/>
    </xf>
    <xf numFmtId="0" fontId="6" fillId="0" borderId="0" xfId="0" applyFont="1" applyAlignment="1">
      <alignment horizontal="center" vertical="center"/>
    </xf>
    <xf numFmtId="176" fontId="29" fillId="0" borderId="0" xfId="0" applyNumberFormat="1" applyFont="1" applyAlignment="1">
      <alignment horizontal="left" wrapText="1" indent="1" shrinkToFit="1"/>
    </xf>
    <xf numFmtId="176" fontId="29" fillId="0" borderId="28" xfId="0" applyNumberFormat="1" applyFont="1" applyBorder="1" applyAlignment="1">
      <alignment horizontal="left" wrapText="1" indent="1" shrinkToFit="1"/>
    </xf>
    <xf numFmtId="176" fontId="29" fillId="0" borderId="29" xfId="0" applyNumberFormat="1" applyFont="1" applyBorder="1" applyAlignment="1">
      <alignment horizontal="left" wrapText="1" indent="1" shrinkToFit="1"/>
    </xf>
    <xf numFmtId="0" fontId="3" fillId="0" borderId="0" xfId="0" applyFont="1" applyAlignment="1">
      <alignment horizontal="distributed"/>
    </xf>
    <xf numFmtId="0" fontId="3" fillId="0" borderId="0" xfId="0" applyFont="1" applyAlignment="1">
      <alignment horizontal="distributed" vertical="top"/>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2" xfId="0" applyFont="1" applyBorder="1" applyAlignment="1">
      <alignment horizontal="distributed" vertical="center"/>
    </xf>
    <xf numFmtId="0" fontId="3" fillId="0" borderId="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9" xfId="0" applyFont="1" applyBorder="1" applyAlignment="1">
      <alignment horizontal="left" vertical="center"/>
    </xf>
    <xf numFmtId="0" fontId="3" fillId="0" borderId="9" xfId="0" applyFont="1" applyBorder="1" applyAlignment="1">
      <alignment horizontal="center" vertical="center"/>
    </xf>
    <xf numFmtId="0" fontId="3" fillId="0" borderId="2" xfId="0" applyFont="1" applyBorder="1" applyAlignment="1">
      <alignment horizontal="left" vertical="center"/>
    </xf>
    <xf numFmtId="38" fontId="36" fillId="0" borderId="2" xfId="1" applyFont="1" applyBorder="1" applyAlignment="1">
      <alignment horizontal="center" vertical="center"/>
    </xf>
    <xf numFmtId="0" fontId="3" fillId="0" borderId="2" xfId="0" applyFont="1" applyBorder="1" applyAlignment="1">
      <alignment horizontal="center" vertical="center"/>
    </xf>
    <xf numFmtId="0" fontId="7" fillId="0" borderId="2" xfId="0" applyFont="1" applyBorder="1" applyAlignment="1">
      <alignment horizontal="left" vertical="center" wrapText="1"/>
    </xf>
    <xf numFmtId="0" fontId="3" fillId="0" borderId="0" xfId="0" applyFont="1" applyAlignment="1">
      <alignment horizontal="center" vertical="center"/>
    </xf>
    <xf numFmtId="0" fontId="3" fillId="0" borderId="10" xfId="0" applyFont="1" applyBorder="1" applyAlignment="1">
      <alignment horizontal="distributed" vertical="center"/>
    </xf>
    <xf numFmtId="0" fontId="29" fillId="0" borderId="10" xfId="0" applyFont="1" applyBorder="1" applyAlignment="1">
      <alignment horizontal="center" vertical="center"/>
    </xf>
    <xf numFmtId="0" fontId="29" fillId="0" borderId="0" xfId="0" applyFont="1" applyAlignment="1">
      <alignment horizontal="center" vertical="center" shrinkToFit="1"/>
    </xf>
    <xf numFmtId="0" fontId="29" fillId="0" borderId="11" xfId="0" applyFont="1" applyBorder="1" applyAlignment="1">
      <alignment horizontal="center" vertical="center" shrinkToFit="1"/>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distributed" vertical="center"/>
    </xf>
    <xf numFmtId="0" fontId="3" fillId="0" borderId="0" xfId="0" applyFont="1" applyAlignment="1">
      <alignment horizontal="distributed" vertical="center"/>
    </xf>
    <xf numFmtId="0" fontId="32" fillId="0" borderId="9" xfId="0" applyFont="1" applyBorder="1" applyAlignment="1">
      <alignment horizontal="left" vertical="center"/>
    </xf>
    <xf numFmtId="0" fontId="32" fillId="0" borderId="0" xfId="0" applyFont="1" applyAlignment="1">
      <alignment horizontal="center" vertical="center"/>
    </xf>
    <xf numFmtId="0" fontId="29" fillId="0" borderId="0" xfId="0" quotePrefix="1" applyFont="1" applyAlignment="1">
      <alignment horizontal="center" vertical="center" shrinkToFit="1"/>
    </xf>
    <xf numFmtId="0" fontId="32" fillId="0" borderId="0" xfId="0" quotePrefix="1" applyFont="1" applyAlignment="1">
      <alignment horizontal="center" vertical="center" shrinkToFit="1"/>
    </xf>
    <xf numFmtId="0" fontId="32" fillId="0" borderId="0" xfId="0" applyFont="1" applyAlignment="1">
      <alignment horizontal="center" vertical="center" shrinkToFit="1"/>
    </xf>
    <xf numFmtId="0" fontId="3" fillId="0" borderId="9" xfId="0" applyFont="1" applyBorder="1" applyAlignment="1">
      <alignment horizontal="distributed" vertical="center" wrapText="1"/>
    </xf>
    <xf numFmtId="0" fontId="29" fillId="0" borderId="10" xfId="0" quotePrefix="1" applyFont="1" applyBorder="1" applyAlignment="1">
      <alignment horizontal="center" vertical="center"/>
    </xf>
    <xf numFmtId="0" fontId="29" fillId="0" borderId="7" xfId="0" applyFont="1" applyBorder="1" applyAlignment="1">
      <alignment horizontal="center" vertical="center"/>
    </xf>
    <xf numFmtId="0" fontId="29" fillId="0" borderId="9" xfId="0" applyFont="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29" fillId="0" borderId="2" xfId="0" applyFont="1" applyBorder="1" applyAlignment="1">
      <alignment horizontal="center" vertical="center"/>
    </xf>
    <xf numFmtId="0" fontId="30" fillId="0" borderId="4" xfId="0" applyFont="1" applyBorder="1" applyAlignment="1">
      <alignment horizontal="left" vertical="center" wrapText="1"/>
    </xf>
    <xf numFmtId="0" fontId="30" fillId="0" borderId="9"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10" xfId="0" applyFont="1" applyBorder="1" applyAlignment="1">
      <alignment horizontal="left" vertical="center" wrapText="1"/>
    </xf>
    <xf numFmtId="0" fontId="30" fillId="0" borderId="7" xfId="0" applyFont="1" applyBorder="1" applyAlignment="1">
      <alignment horizontal="left" vertical="center" wrapText="1"/>
    </xf>
    <xf numFmtId="0" fontId="29" fillId="0" borderId="2" xfId="0" applyFont="1" applyBorder="1" applyAlignment="1">
      <alignment horizontal="center" vertical="center" shrinkToFit="1"/>
    </xf>
    <xf numFmtId="0" fontId="5" fillId="0" borderId="10" xfId="1" applyNumberFormat="1" applyFont="1" applyBorder="1" applyAlignment="1">
      <alignment horizontal="center" vertical="center"/>
    </xf>
    <xf numFmtId="0" fontId="7" fillId="0" borderId="37" xfId="0" applyFont="1" applyBorder="1" applyAlignment="1">
      <alignment horizontal="center" vertical="center"/>
    </xf>
    <xf numFmtId="0" fontId="30" fillId="0" borderId="37" xfId="0" applyFont="1" applyBorder="1" applyAlignment="1">
      <alignment horizontal="center" vertical="center"/>
    </xf>
    <xf numFmtId="0" fontId="3" fillId="0" borderId="0" xfId="1" applyNumberFormat="1" applyFont="1" applyBorder="1" applyAlignment="1">
      <alignment horizontal="center" vertical="center"/>
    </xf>
    <xf numFmtId="0" fontId="3" fillId="0" borderId="0" xfId="1" quotePrefix="1" applyNumberFormat="1" applyFont="1" applyBorder="1" applyAlignment="1">
      <alignment horizontal="center" vertical="center"/>
    </xf>
    <xf numFmtId="0" fontId="3" fillId="0" borderId="6"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29" fillId="4" borderId="1" xfId="0" applyFont="1" applyFill="1" applyBorder="1" applyAlignment="1" applyProtection="1">
      <alignment horizontal="center" vertical="center"/>
      <protection locked="0"/>
    </xf>
    <xf numFmtId="0" fontId="29" fillId="4" borderId="2" xfId="0" applyFont="1" applyFill="1" applyBorder="1" applyAlignment="1" applyProtection="1">
      <alignment horizontal="center" vertical="center"/>
      <protection locked="0"/>
    </xf>
    <xf numFmtId="0" fontId="29" fillId="0" borderId="9" xfId="0" applyFont="1" applyBorder="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29" fillId="0" borderId="4" xfId="0" applyFont="1" applyBorder="1" applyAlignment="1" applyProtection="1">
      <alignment horizontal="left" vertical="top" wrapText="1"/>
      <protection locked="0"/>
    </xf>
    <xf numFmtId="0" fontId="29" fillId="0" borderId="9" xfId="0" applyFont="1" applyBorder="1" applyAlignment="1" applyProtection="1">
      <alignment horizontal="left" vertical="top"/>
      <protection locked="0"/>
    </xf>
    <xf numFmtId="0" fontId="29" fillId="0" borderId="5" xfId="0" applyFont="1" applyBorder="1" applyAlignment="1" applyProtection="1">
      <alignment horizontal="left" vertical="top"/>
      <protection locked="0"/>
    </xf>
    <xf numFmtId="0" fontId="29" fillId="0" borderId="8" xfId="0" applyFont="1" applyBorder="1" applyAlignment="1" applyProtection="1">
      <alignment horizontal="left" vertical="top"/>
      <protection locked="0"/>
    </xf>
    <xf numFmtId="0" fontId="29" fillId="0" borderId="0" xfId="0" applyFont="1" applyAlignment="1" applyProtection="1">
      <alignment horizontal="left" vertical="top"/>
      <protection locked="0"/>
    </xf>
    <xf numFmtId="0" fontId="29" fillId="0" borderId="11" xfId="0" applyFont="1" applyBorder="1" applyAlignment="1" applyProtection="1">
      <alignment horizontal="left" vertical="top"/>
      <protection locked="0"/>
    </xf>
    <xf numFmtId="0" fontId="29" fillId="0" borderId="6" xfId="0" applyFont="1" applyBorder="1" applyAlignment="1" applyProtection="1">
      <alignment horizontal="left" vertical="top"/>
      <protection locked="0"/>
    </xf>
    <xf numFmtId="0" fontId="29" fillId="0" borderId="10" xfId="0" applyFont="1" applyBorder="1" applyAlignment="1" applyProtection="1">
      <alignment horizontal="left" vertical="top"/>
      <protection locked="0"/>
    </xf>
    <xf numFmtId="0" fontId="29" fillId="0" borderId="7" xfId="0" applyFont="1" applyBorder="1" applyAlignment="1" applyProtection="1">
      <alignment horizontal="left" vertical="top"/>
      <protection locked="0"/>
    </xf>
    <xf numFmtId="0" fontId="3" fillId="4" borderId="37" xfId="0" applyFont="1" applyFill="1" applyBorder="1" applyAlignment="1" applyProtection="1">
      <alignment horizontal="center" vertical="center"/>
      <protection locked="0"/>
    </xf>
    <xf numFmtId="0" fontId="29" fillId="4" borderId="37" xfId="0" applyFont="1" applyFill="1" applyBorder="1" applyAlignment="1" applyProtection="1">
      <alignment horizontal="center" vertical="center"/>
      <protection locked="0"/>
    </xf>
    <xf numFmtId="0" fontId="22" fillId="4" borderId="56" xfId="0" applyFont="1" applyFill="1" applyBorder="1" applyAlignment="1" applyProtection="1">
      <alignment horizontal="center" vertical="center"/>
      <protection locked="0"/>
    </xf>
    <xf numFmtId="0" fontId="22" fillId="4" borderId="2" xfId="0" applyFont="1" applyFill="1" applyBorder="1" applyAlignment="1" applyProtection="1">
      <alignment horizontal="center" vertical="center"/>
      <protection locked="0"/>
    </xf>
    <xf numFmtId="0" fontId="22" fillId="4" borderId="3" xfId="0" applyFont="1" applyFill="1" applyBorder="1" applyAlignment="1" applyProtection="1">
      <alignment horizontal="center" vertical="center"/>
      <protection locked="0"/>
    </xf>
    <xf numFmtId="0" fontId="22" fillId="4" borderId="1" xfId="0" applyFont="1" applyFill="1" applyBorder="1" applyAlignment="1" applyProtection="1">
      <alignment horizontal="center" vertical="center"/>
      <protection locked="0"/>
    </xf>
    <xf numFmtId="38" fontId="29" fillId="4" borderId="56" xfId="1" applyFont="1" applyFill="1" applyBorder="1" applyAlignment="1" applyProtection="1">
      <alignment horizontal="right" vertical="center"/>
      <protection locked="0"/>
    </xf>
    <xf numFmtId="38" fontId="29" fillId="4" borderId="2" xfId="1" applyFont="1" applyFill="1" applyBorder="1" applyAlignment="1" applyProtection="1">
      <alignment horizontal="right" vertical="center"/>
      <protection locked="0"/>
    </xf>
    <xf numFmtId="38" fontId="29" fillId="4" borderId="3" xfId="1" applyFont="1" applyFill="1" applyBorder="1" applyAlignment="1" applyProtection="1">
      <alignment horizontal="right" vertical="center"/>
      <protection locked="0"/>
    </xf>
    <xf numFmtId="0" fontId="29" fillId="4" borderId="3" xfId="0" applyFont="1" applyFill="1" applyBorder="1" applyAlignment="1" applyProtection="1">
      <alignment horizontal="center" vertical="center"/>
      <protection locked="0"/>
    </xf>
    <xf numFmtId="38" fontId="29" fillId="4" borderId="1" xfId="1" applyFont="1" applyFill="1" applyBorder="1" applyAlignment="1" applyProtection="1">
      <alignment horizontal="center" vertical="center"/>
      <protection locked="0"/>
    </xf>
    <xf numFmtId="38" fontId="29" fillId="4" borderId="2" xfId="1" applyFont="1" applyFill="1" applyBorder="1" applyAlignment="1" applyProtection="1">
      <alignment horizontal="center" vertical="center"/>
      <protection locked="0"/>
    </xf>
    <xf numFmtId="38" fontId="29" fillId="4" borderId="3" xfId="1" applyFont="1" applyFill="1" applyBorder="1" applyAlignment="1" applyProtection="1">
      <alignment horizontal="center" vertical="center"/>
      <protection locked="0"/>
    </xf>
    <xf numFmtId="3" fontId="29" fillId="4"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22" fillId="0" borderId="2" xfId="0" applyFont="1" applyBorder="1" applyAlignment="1" applyProtection="1">
      <alignment horizontal="center" vertical="center" wrapText="1"/>
      <protection locked="0"/>
    </xf>
    <xf numFmtId="0" fontId="3" fillId="4" borderId="45" xfId="0" applyFont="1" applyFill="1" applyBorder="1" applyAlignment="1" applyProtection="1">
      <alignment horizontal="center" vertical="center"/>
      <protection locked="0"/>
    </xf>
    <xf numFmtId="0" fontId="3" fillId="4" borderId="90" xfId="0" applyFont="1" applyFill="1" applyBorder="1" applyAlignment="1" applyProtection="1">
      <alignment horizontal="center" vertical="center"/>
      <protection locked="0"/>
    </xf>
    <xf numFmtId="0" fontId="29" fillId="4" borderId="52" xfId="0" applyFont="1" applyFill="1" applyBorder="1" applyAlignment="1" applyProtection="1">
      <alignment horizontal="right" vertical="center"/>
      <protection locked="0"/>
    </xf>
    <xf numFmtId="0" fontId="29" fillId="4" borderId="53" xfId="0" applyFont="1" applyFill="1" applyBorder="1" applyAlignment="1" applyProtection="1">
      <alignment horizontal="right" vertical="center"/>
      <protection locked="0"/>
    </xf>
    <xf numFmtId="0" fontId="29" fillId="4" borderId="92" xfId="0" applyFont="1" applyFill="1" applyBorder="1" applyAlignment="1" applyProtection="1">
      <alignment horizontal="right" vertical="center"/>
      <protection locked="0"/>
    </xf>
    <xf numFmtId="0" fontId="29" fillId="4" borderId="56" xfId="0" applyFont="1" applyFill="1" applyBorder="1" applyAlignment="1" applyProtection="1">
      <alignment horizontal="right" vertical="center"/>
      <protection locked="0"/>
    </xf>
    <xf numFmtId="0" fontId="29" fillId="4" borderId="2" xfId="0" applyFont="1" applyFill="1" applyBorder="1" applyAlignment="1" applyProtection="1">
      <alignment horizontal="right" vertical="center"/>
      <protection locked="0"/>
    </xf>
    <xf numFmtId="0" fontId="29" fillId="4" borderId="3" xfId="0" applyFont="1" applyFill="1" applyBorder="1" applyAlignment="1" applyProtection="1">
      <alignment horizontal="right" vertical="center"/>
      <protection locked="0"/>
    </xf>
    <xf numFmtId="0" fontId="29" fillId="0" borderId="4"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0" fontId="22" fillId="4" borderId="10" xfId="0" applyFont="1" applyFill="1" applyBorder="1" applyAlignment="1" applyProtection="1">
      <alignment horizontal="center" vertical="center"/>
      <protection locked="0"/>
    </xf>
    <xf numFmtId="0" fontId="22" fillId="4" borderId="7" xfId="0" applyFont="1" applyFill="1" applyBorder="1" applyAlignment="1" applyProtection="1">
      <alignment horizontal="center" vertical="center"/>
      <protection locked="0"/>
    </xf>
    <xf numFmtId="0" fontId="36" fillId="4" borderId="6" xfId="0" applyFont="1" applyFill="1" applyBorder="1" applyAlignment="1" applyProtection="1">
      <alignment horizontal="center" vertical="center"/>
      <protection locked="0"/>
    </xf>
    <xf numFmtId="0" fontId="36" fillId="4" borderId="10" xfId="0" applyFont="1" applyFill="1" applyBorder="1" applyAlignment="1" applyProtection="1">
      <alignment horizontal="center" vertical="center"/>
      <protection locked="0"/>
    </xf>
    <xf numFmtId="38" fontId="36" fillId="4" borderId="62" xfId="0" applyNumberFormat="1" applyFont="1" applyFill="1" applyBorder="1" applyAlignment="1" applyProtection="1">
      <alignment horizontal="right" vertical="center"/>
      <protection locked="0"/>
    </xf>
    <xf numFmtId="0" fontId="36" fillId="4" borderId="10" xfId="0" applyFont="1" applyFill="1" applyBorder="1" applyAlignment="1" applyProtection="1">
      <alignment horizontal="right" vertical="center"/>
      <protection locked="0"/>
    </xf>
    <xf numFmtId="0" fontId="36" fillId="4" borderId="7" xfId="0" applyFont="1" applyFill="1" applyBorder="1" applyAlignment="1" applyProtection="1">
      <alignment horizontal="right" vertical="center"/>
      <protection locked="0"/>
    </xf>
    <xf numFmtId="0" fontId="22" fillId="4" borderId="91" xfId="0" applyFont="1" applyFill="1" applyBorder="1" applyAlignment="1" applyProtection="1">
      <alignment horizontal="center" vertical="center"/>
      <protection locked="0"/>
    </xf>
    <xf numFmtId="0" fontId="22" fillId="4" borderId="53" xfId="0" applyFont="1" applyFill="1" applyBorder="1" applyAlignment="1" applyProtection="1">
      <alignment horizontal="center" vertical="center"/>
      <protection locked="0"/>
    </xf>
    <xf numFmtId="0" fontId="22" fillId="4" borderId="92" xfId="0" applyFont="1" applyFill="1" applyBorder="1" applyAlignment="1" applyProtection="1">
      <alignment horizontal="center" vertical="center"/>
      <protection locked="0"/>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181" fontId="30" fillId="0" borderId="37" xfId="0" applyNumberFormat="1" applyFont="1" applyBorder="1" applyAlignment="1">
      <alignment horizontal="center" vertical="center"/>
    </xf>
    <xf numFmtId="0" fontId="7" fillId="0" borderId="37" xfId="0" applyFont="1" applyBorder="1" applyAlignment="1">
      <alignment horizontal="center" vertical="center" textRotation="255"/>
    </xf>
    <xf numFmtId="0" fontId="40" fillId="0" borderId="1" xfId="0" applyFont="1" applyBorder="1" applyAlignment="1">
      <alignment horizontal="center" vertical="center"/>
    </xf>
    <xf numFmtId="0" fontId="40" fillId="0" borderId="2" xfId="0" applyFont="1" applyBorder="1" applyAlignment="1">
      <alignment horizontal="center" vertical="center"/>
    </xf>
    <xf numFmtId="179" fontId="40" fillId="0" borderId="1" xfId="0" applyNumberFormat="1" applyFont="1" applyBorder="1" applyAlignment="1">
      <alignment horizontal="center" vertical="center"/>
    </xf>
    <xf numFmtId="179" fontId="40" fillId="0" borderId="3" xfId="0" applyNumberFormat="1" applyFont="1" applyBorder="1" applyAlignment="1">
      <alignment horizontal="center" vertical="center"/>
    </xf>
    <xf numFmtId="0" fontId="40" fillId="0" borderId="37" xfId="0" applyFont="1" applyBorder="1" applyAlignment="1">
      <alignment horizontal="center" vertical="center" textRotation="255"/>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41" fillId="0" borderId="1" xfId="0" applyFont="1" applyBorder="1" applyAlignment="1">
      <alignment horizontal="center" vertical="center"/>
    </xf>
    <xf numFmtId="0" fontId="41" fillId="0" borderId="2"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29" fillId="0" borderId="43" xfId="0" applyFont="1" applyBorder="1" applyAlignment="1">
      <alignment horizontal="left" vertical="center"/>
    </xf>
    <xf numFmtId="0" fontId="29" fillId="0" borderId="13" xfId="0" applyFont="1" applyBorder="1" applyAlignment="1">
      <alignment horizontal="left" vertical="center"/>
    </xf>
    <xf numFmtId="0" fontId="29" fillId="0" borderId="77" xfId="0" applyFont="1" applyBorder="1" applyAlignment="1">
      <alignment horizontal="left" vertical="center"/>
    </xf>
    <xf numFmtId="0" fontId="29" fillId="0" borderId="43" xfId="0" applyFont="1" applyBorder="1" applyAlignment="1">
      <alignment horizontal="left" vertical="center" shrinkToFit="1"/>
    </xf>
    <xf numFmtId="0" fontId="29" fillId="0" borderId="13" xfId="0" applyFont="1" applyBorder="1" applyAlignment="1">
      <alignment horizontal="left" vertical="center" shrinkToFit="1"/>
    </xf>
    <xf numFmtId="0" fontId="29" fillId="0" borderId="77" xfId="0" applyFont="1" applyBorder="1" applyAlignment="1">
      <alignment horizontal="left" vertical="center" shrinkToFit="1"/>
    </xf>
    <xf numFmtId="38" fontId="29" fillId="0" borderId="86" xfId="1" applyFont="1" applyBorder="1" applyAlignment="1" applyProtection="1">
      <alignment horizontal="right" vertical="center"/>
      <protection locked="0"/>
    </xf>
    <xf numFmtId="38" fontId="29" fillId="0" borderId="13" xfId="1" applyFont="1" applyBorder="1" applyAlignment="1" applyProtection="1">
      <alignment horizontal="right" vertical="center"/>
      <protection locked="0"/>
    </xf>
    <xf numFmtId="38" fontId="29" fillId="0" borderId="42" xfId="1" applyFont="1" applyBorder="1" applyAlignment="1" applyProtection="1">
      <alignment horizontal="right" vertical="center"/>
      <protection locked="0"/>
    </xf>
    <xf numFmtId="0" fontId="29" fillId="0" borderId="23" xfId="0" applyFont="1" applyBorder="1" applyAlignment="1">
      <alignment horizontal="left" vertical="center"/>
    </xf>
    <xf numFmtId="0" fontId="29" fillId="0" borderId="14" xfId="0" applyFont="1" applyBorder="1" applyAlignment="1">
      <alignment horizontal="left" vertical="center"/>
    </xf>
    <xf numFmtId="0" fontId="29" fillId="0" borderId="79" xfId="0" applyFont="1" applyBorder="1" applyAlignment="1">
      <alignment horizontal="left" vertical="center"/>
    </xf>
    <xf numFmtId="38" fontId="29" fillId="0" borderId="87" xfId="1" applyFont="1" applyBorder="1" applyAlignment="1">
      <alignment horizontal="right" vertical="center"/>
    </xf>
    <xf numFmtId="38" fontId="29" fillId="0" borderId="14" xfId="1" applyFont="1" applyBorder="1" applyAlignment="1">
      <alignment horizontal="right" vertical="center"/>
    </xf>
    <xf numFmtId="38" fontId="29" fillId="0" borderId="24" xfId="1" applyFont="1" applyBorder="1" applyAlignment="1">
      <alignment horizontal="right" vertical="center"/>
    </xf>
    <xf numFmtId="38" fontId="29" fillId="0" borderId="86" xfId="1" applyFont="1" applyBorder="1" applyAlignment="1">
      <alignment horizontal="right" vertical="center"/>
    </xf>
    <xf numFmtId="38" fontId="29" fillId="0" borderId="13" xfId="1" applyFont="1" applyBorder="1" applyAlignment="1">
      <alignment horizontal="right" vertical="center"/>
    </xf>
    <xf numFmtId="38" fontId="29" fillId="0" borderId="42" xfId="1" applyFont="1" applyBorder="1" applyAlignment="1">
      <alignment horizontal="right" vertical="center"/>
    </xf>
    <xf numFmtId="0" fontId="29" fillId="0" borderId="20" xfId="0" applyFont="1" applyBorder="1" applyAlignment="1" applyProtection="1">
      <alignment horizontal="left" vertical="center"/>
      <protection locked="0"/>
    </xf>
    <xf numFmtId="0" fontId="29" fillId="0" borderId="14" xfId="0" applyFont="1" applyBorder="1" applyAlignment="1" applyProtection="1">
      <alignment horizontal="left" vertical="center"/>
      <protection locked="0"/>
    </xf>
    <xf numFmtId="0" fontId="29" fillId="0" borderId="79" xfId="0" applyFont="1" applyBorder="1" applyAlignment="1" applyProtection="1">
      <alignment horizontal="left" vertical="center"/>
      <protection locked="0"/>
    </xf>
    <xf numFmtId="38" fontId="36" fillId="0" borderId="56" xfId="1" applyFont="1" applyBorder="1" applyAlignment="1">
      <alignment horizontal="right" vertical="center"/>
    </xf>
    <xf numFmtId="38" fontId="36" fillId="0" borderId="2" xfId="1" applyFont="1" applyBorder="1" applyAlignment="1">
      <alignment horizontal="right" vertical="center"/>
    </xf>
    <xf numFmtId="38" fontId="36" fillId="0" borderId="34" xfId="1" applyFont="1" applyBorder="1" applyAlignment="1">
      <alignment horizontal="right" vertical="center"/>
    </xf>
    <xf numFmtId="0" fontId="29" fillId="0" borderId="19" xfId="0" applyFont="1" applyBorder="1" applyAlignment="1" applyProtection="1">
      <alignment horizontal="left" vertical="center"/>
      <protection locked="0"/>
    </xf>
    <xf numFmtId="0" fontId="29" fillId="0" borderId="18" xfId="0" applyFont="1" applyBorder="1" applyAlignment="1" applyProtection="1">
      <alignment horizontal="left" vertical="center"/>
      <protection locked="0"/>
    </xf>
    <xf numFmtId="0" fontId="29" fillId="0" borderId="100" xfId="0" applyFont="1" applyBorder="1" applyAlignment="1" applyProtection="1">
      <alignment horizontal="left" vertical="center"/>
      <protection locked="0"/>
    </xf>
    <xf numFmtId="0" fontId="29" fillId="0" borderId="12" xfId="0" applyFont="1" applyBorder="1" applyAlignment="1" applyProtection="1">
      <alignment horizontal="left" vertical="center"/>
      <protection locked="0"/>
    </xf>
    <xf numFmtId="0" fontId="29" fillId="0" borderId="13" xfId="0" applyFont="1" applyBorder="1" applyAlignment="1" applyProtection="1">
      <alignment horizontal="left" vertical="center"/>
      <protection locked="0"/>
    </xf>
    <xf numFmtId="0" fontId="29" fillId="0" borderId="77" xfId="0" applyFont="1" applyBorder="1" applyAlignment="1" applyProtection="1">
      <alignment horizontal="left" vertical="center"/>
      <protection locked="0"/>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29" fillId="0" borderId="26" xfId="0" applyFont="1" applyBorder="1" applyAlignment="1" applyProtection="1">
      <alignment horizontal="left" vertical="center"/>
      <protection locked="0"/>
    </xf>
    <xf numFmtId="0" fontId="29" fillId="0" borderId="51" xfId="0" applyFont="1" applyBorder="1" applyAlignment="1" applyProtection="1">
      <alignment horizontal="left" vertical="center"/>
      <protection locked="0"/>
    </xf>
    <xf numFmtId="178" fontId="36" fillId="0" borderId="52" xfId="0" applyNumberFormat="1" applyFont="1" applyBorder="1" applyAlignment="1" applyProtection="1">
      <alignment horizontal="right" vertical="center"/>
      <protection locked="0"/>
    </xf>
    <xf numFmtId="178" fontId="36" fillId="0" borderId="53" xfId="0" applyNumberFormat="1" applyFont="1" applyBorder="1" applyAlignment="1" applyProtection="1">
      <alignment horizontal="right" vertical="center"/>
      <protection locked="0"/>
    </xf>
    <xf numFmtId="178" fontId="36" fillId="0" borderId="54" xfId="0" applyNumberFormat="1" applyFont="1" applyBorder="1" applyAlignment="1" applyProtection="1">
      <alignment horizontal="right" vertical="center"/>
      <protection locked="0"/>
    </xf>
    <xf numFmtId="38" fontId="29" fillId="0" borderId="89" xfId="1" applyFont="1" applyBorder="1" applyAlignment="1" applyProtection="1">
      <alignment horizontal="right" vertical="center"/>
      <protection locked="0"/>
    </xf>
    <xf numFmtId="38" fontId="29" fillId="0" borderId="18" xfId="1" applyFont="1" applyBorder="1" applyAlignment="1" applyProtection="1">
      <alignment horizontal="right" vertical="center"/>
      <protection locked="0"/>
    </xf>
    <xf numFmtId="38" fontId="29" fillId="0" borderId="41" xfId="1" applyFont="1" applyBorder="1" applyAlignment="1" applyProtection="1">
      <alignment horizontal="right" vertical="center"/>
      <protection locked="0"/>
    </xf>
    <xf numFmtId="0" fontId="29" fillId="0" borderId="27" xfId="0" quotePrefix="1" applyFont="1" applyBorder="1" applyAlignment="1" applyProtection="1">
      <alignment horizontal="left" vertical="center"/>
      <protection locked="0"/>
    </xf>
    <xf numFmtId="0" fontId="29" fillId="0" borderId="27" xfId="0" applyFont="1" applyBorder="1" applyAlignment="1" applyProtection="1">
      <alignment horizontal="left" vertical="center"/>
      <protection locked="0"/>
    </xf>
    <xf numFmtId="0" fontId="29" fillId="0" borderId="63" xfId="0" applyFont="1" applyBorder="1" applyAlignment="1" applyProtection="1">
      <alignment horizontal="left" vertical="center"/>
      <protection locked="0"/>
    </xf>
    <xf numFmtId="0" fontId="3" fillId="0" borderId="27"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62" xfId="0" applyFont="1" applyBorder="1" applyAlignment="1">
      <alignment horizontal="center" vertical="center"/>
    </xf>
    <xf numFmtId="0" fontId="3" fillId="0" borderId="64" xfId="0" applyFont="1" applyBorder="1" applyAlignment="1">
      <alignment horizontal="center" vertical="center"/>
    </xf>
    <xf numFmtId="178" fontId="36" fillId="0" borderId="56" xfId="0" applyNumberFormat="1" applyFont="1" applyBorder="1" applyAlignment="1" applyProtection="1">
      <alignment horizontal="right" vertical="center"/>
      <protection locked="0"/>
    </xf>
    <xf numFmtId="178" fontId="36" fillId="0" borderId="2" xfId="0" applyNumberFormat="1" applyFont="1" applyBorder="1" applyAlignment="1" applyProtection="1">
      <alignment horizontal="right" vertical="center"/>
      <protection locked="0"/>
    </xf>
    <xf numFmtId="178" fontId="36" fillId="0" borderId="34" xfId="0" applyNumberFormat="1" applyFont="1" applyBorder="1" applyAlignment="1" applyProtection="1">
      <alignment horizontal="right" vertical="center"/>
      <protection locked="0"/>
    </xf>
    <xf numFmtId="0" fontId="29" fillId="0" borderId="26" xfId="0" quotePrefix="1" applyFont="1" applyBorder="1" applyAlignment="1" applyProtection="1">
      <alignment horizontal="left" vertical="center"/>
      <protection locked="0"/>
    </xf>
    <xf numFmtId="38" fontId="29" fillId="0" borderId="87" xfId="1" applyFont="1" applyBorder="1" applyAlignment="1" applyProtection="1">
      <alignment horizontal="right" vertical="center"/>
      <protection locked="0"/>
    </xf>
    <xf numFmtId="38" fontId="29" fillId="0" borderId="14" xfId="1" applyFont="1" applyBorder="1" applyAlignment="1" applyProtection="1">
      <alignment horizontal="right" vertical="center"/>
      <protection locked="0"/>
    </xf>
    <xf numFmtId="38" fontId="29" fillId="0" borderId="24" xfId="1" applyFont="1" applyBorder="1" applyAlignment="1" applyProtection="1">
      <alignment horizontal="right" vertical="center"/>
      <protection locked="0"/>
    </xf>
    <xf numFmtId="0" fontId="29" fillId="0" borderId="22" xfId="0" applyFont="1" applyBorder="1" applyAlignment="1" applyProtection="1">
      <alignment horizontal="left" vertical="center"/>
      <protection locked="0"/>
    </xf>
    <xf numFmtId="0" fontId="29" fillId="0" borderId="60" xfId="0" applyFont="1" applyBorder="1" applyAlignment="1" applyProtection="1">
      <alignment horizontal="left" vertical="center"/>
      <protection locked="0"/>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29" fillId="0" borderId="58" xfId="0" quotePrefix="1" applyFont="1" applyBorder="1" applyProtection="1">
      <alignment vertical="center"/>
      <protection locked="0"/>
    </xf>
    <xf numFmtId="0" fontId="29" fillId="0" borderId="58" xfId="0" applyFont="1" applyBorder="1" applyProtection="1">
      <alignment vertical="center"/>
      <protection locked="0"/>
    </xf>
    <xf numFmtId="0" fontId="29" fillId="0" borderId="59" xfId="0" applyFont="1" applyBorder="1" applyProtection="1">
      <alignment vertical="center"/>
      <protection locked="0"/>
    </xf>
    <xf numFmtId="38" fontId="29" fillId="0" borderId="87" xfId="1" applyFont="1" applyBorder="1" applyProtection="1">
      <alignment vertical="center"/>
      <protection locked="0"/>
    </xf>
    <xf numFmtId="38" fontId="29" fillId="0" borderId="14" xfId="1" applyFont="1" applyBorder="1" applyProtection="1">
      <alignment vertical="center"/>
      <protection locked="0"/>
    </xf>
    <xf numFmtId="38" fontId="29" fillId="0" borderId="24" xfId="1" applyFont="1" applyBorder="1" applyProtection="1">
      <alignment vertical="center"/>
      <protection locked="0"/>
    </xf>
    <xf numFmtId="0" fontId="29" fillId="0" borderId="22" xfId="0" quotePrefix="1" applyFont="1" applyBorder="1" applyProtection="1">
      <alignment vertical="center"/>
      <protection locked="0"/>
    </xf>
    <xf numFmtId="0" fontId="29" fillId="0" borderId="22" xfId="0" applyFont="1" applyBorder="1" applyProtection="1">
      <alignment vertical="center"/>
      <protection locked="0"/>
    </xf>
    <xf numFmtId="0" fontId="29" fillId="0" borderId="60" xfId="0" applyFont="1" applyBorder="1" applyProtection="1">
      <alignment vertical="center"/>
      <protection locked="0"/>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38" fontId="29" fillId="0" borderId="89" xfId="1" applyFont="1" applyBorder="1" applyProtection="1">
      <alignment vertical="center"/>
      <protection locked="0"/>
    </xf>
    <xf numFmtId="38" fontId="29" fillId="0" borderId="18" xfId="1" applyFont="1" applyBorder="1" applyProtection="1">
      <alignment vertical="center"/>
      <protection locked="0"/>
    </xf>
    <xf numFmtId="38" fontId="29" fillId="0" borderId="41" xfId="1" applyFont="1" applyBorder="1" applyProtection="1">
      <alignment vertical="center"/>
      <protection locked="0"/>
    </xf>
    <xf numFmtId="0" fontId="29" fillId="0" borderId="36" xfId="0" applyFont="1" applyBorder="1">
      <alignment vertical="center"/>
    </xf>
    <xf numFmtId="0" fontId="29" fillId="0" borderId="2" xfId="0" applyFont="1" applyBorder="1">
      <alignment vertical="center"/>
    </xf>
    <xf numFmtId="0" fontId="29" fillId="0" borderId="57" xfId="0" applyFont="1" applyBorder="1">
      <alignment vertical="center"/>
    </xf>
    <xf numFmtId="0" fontId="3" fillId="0" borderId="49"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1" xfId="0" applyFont="1" applyBorder="1" applyAlignment="1" applyProtection="1">
      <alignment horizontal="center" vertical="center"/>
      <protection locked="0"/>
    </xf>
    <xf numFmtId="38" fontId="36" fillId="0" borderId="56" xfId="1" applyFont="1" applyBorder="1">
      <alignment vertical="center"/>
    </xf>
    <xf numFmtId="38" fontId="36" fillId="0" borderId="2" xfId="1" applyFont="1" applyBorder="1">
      <alignment vertical="center"/>
    </xf>
    <xf numFmtId="38" fontId="36" fillId="0" borderId="34" xfId="1" applyFont="1" applyBorder="1">
      <alignment vertical="center"/>
    </xf>
    <xf numFmtId="0" fontId="36" fillId="0" borderId="10" xfId="0" applyFont="1" applyBorder="1" applyAlignment="1">
      <alignment horizontal="center" vertical="center"/>
    </xf>
    <xf numFmtId="0" fontId="36" fillId="0" borderId="2" xfId="0" applyFont="1" applyBorder="1" applyAlignment="1">
      <alignment horizontal="center" vertical="center"/>
    </xf>
    <xf numFmtId="0" fontId="29" fillId="0" borderId="14"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38" fontId="36" fillId="0" borderId="62" xfId="1" applyFont="1" applyBorder="1" applyAlignment="1" applyProtection="1">
      <alignment horizontal="right" vertical="center"/>
      <protection locked="0"/>
    </xf>
    <xf numFmtId="38" fontId="36" fillId="0" borderId="10" xfId="1" applyFont="1" applyBorder="1" applyAlignment="1" applyProtection="1">
      <alignment horizontal="right" vertical="center"/>
      <protection locked="0"/>
    </xf>
    <xf numFmtId="38" fontId="36" fillId="0" borderId="25" xfId="1" applyFont="1" applyBorder="1" applyAlignment="1" applyProtection="1">
      <alignment horizontal="right" vertical="center"/>
      <protection locked="0"/>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27" xfId="0" applyFont="1" applyBorder="1" applyAlignment="1" applyProtection="1">
      <alignment horizontal="left" vertical="center"/>
      <protection locked="0"/>
    </xf>
    <xf numFmtId="0" fontId="3" fillId="0" borderId="63" xfId="0" applyFont="1" applyBorder="1" applyAlignment="1" applyProtection="1">
      <alignment horizontal="left" vertical="center"/>
      <protection locked="0"/>
    </xf>
    <xf numFmtId="0" fontId="3" fillId="0" borderId="32" xfId="0" applyFont="1" applyBorder="1" applyAlignment="1">
      <alignment horizontal="center" vertical="center"/>
    </xf>
    <xf numFmtId="0" fontId="3" fillId="0" borderId="33" xfId="0" applyFont="1" applyBorder="1" applyAlignment="1">
      <alignment horizontal="center" vertical="center"/>
    </xf>
    <xf numFmtId="38" fontId="36" fillId="0" borderId="52" xfId="1" applyFont="1" applyBorder="1" applyAlignment="1" applyProtection="1">
      <alignment horizontal="right" vertical="center"/>
      <protection locked="0"/>
    </xf>
    <xf numFmtId="38" fontId="36" fillId="0" borderId="53" xfId="1" applyFont="1" applyBorder="1" applyAlignment="1" applyProtection="1">
      <alignment horizontal="right" vertical="center"/>
      <protection locked="0"/>
    </xf>
    <xf numFmtId="38" fontId="36" fillId="0" borderId="54" xfId="1" applyFont="1" applyBorder="1" applyAlignment="1" applyProtection="1">
      <alignment horizontal="right" vertical="center"/>
      <protection locked="0"/>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180" fontId="36" fillId="0" borderId="88" xfId="0" applyNumberFormat="1" applyFont="1" applyBorder="1" applyAlignment="1" applyProtection="1">
      <alignment horizontal="right" vertical="center"/>
      <protection locked="0"/>
    </xf>
    <xf numFmtId="180" fontId="36" fillId="0" borderId="16" xfId="0" applyNumberFormat="1" applyFont="1" applyBorder="1" applyAlignment="1" applyProtection="1">
      <alignment horizontal="right" vertical="center"/>
      <protection locked="0"/>
    </xf>
    <xf numFmtId="180" fontId="36" fillId="0" borderId="55" xfId="0" applyNumberFormat="1" applyFont="1" applyBorder="1" applyAlignment="1" applyProtection="1">
      <alignment horizontal="right" vertical="center"/>
      <protection locked="0"/>
    </xf>
    <xf numFmtId="0" fontId="3" fillId="0" borderId="70" xfId="0" applyFont="1" applyBorder="1" applyAlignment="1">
      <alignment horizontal="center" vertical="center"/>
    </xf>
    <xf numFmtId="0" fontId="3" fillId="0" borderId="73" xfId="0" applyFont="1" applyBorder="1" applyAlignment="1">
      <alignment horizontal="left" vertical="center"/>
    </xf>
    <xf numFmtId="0" fontId="3" fillId="0" borderId="82" xfId="0" applyFont="1" applyBorder="1" applyAlignment="1">
      <alignment horizontal="left" vertical="center"/>
    </xf>
    <xf numFmtId="0" fontId="3" fillId="0" borderId="49"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61" xfId="0" applyFont="1" applyBorder="1" applyAlignment="1">
      <alignment horizontal="center" vertical="center" textRotation="255"/>
    </xf>
    <xf numFmtId="0" fontId="3" fillId="0" borderId="0" xfId="0" applyFont="1" applyAlignment="1">
      <alignment horizontal="center" vertical="center" textRotation="255"/>
    </xf>
    <xf numFmtId="0" fontId="3" fillId="0" borderId="35" xfId="0" applyFont="1" applyBorder="1" applyAlignment="1" applyProtection="1">
      <alignment horizontal="right" vertical="center"/>
      <protection locked="0"/>
    </xf>
    <xf numFmtId="0" fontId="3" fillId="0" borderId="10" xfId="0" applyFont="1" applyBorder="1" applyAlignment="1" applyProtection="1">
      <alignment horizontal="right" vertical="center"/>
      <protection locked="0"/>
    </xf>
    <xf numFmtId="0" fontId="3" fillId="0" borderId="64" xfId="0" applyFont="1" applyBorder="1" applyAlignment="1" applyProtection="1">
      <alignment horizontal="right" vertical="center"/>
      <protection locked="0"/>
    </xf>
    <xf numFmtId="0" fontId="3" fillId="0" borderId="84" xfId="0" applyFont="1" applyBorder="1" applyAlignment="1" applyProtection="1">
      <alignment horizontal="left" vertical="center"/>
      <protection locked="0"/>
    </xf>
    <xf numFmtId="0" fontId="3" fillId="0" borderId="85" xfId="0" applyFont="1" applyBorder="1" applyAlignment="1" applyProtection="1">
      <alignment horizontal="left" vertical="center"/>
      <protection locked="0"/>
    </xf>
    <xf numFmtId="0" fontId="29" fillId="0" borderId="43" xfId="0" quotePrefix="1" applyFont="1" applyBorder="1" applyAlignment="1" applyProtection="1">
      <alignment horizontal="left" vertical="center" shrinkToFit="1"/>
      <protection locked="0"/>
    </xf>
    <xf numFmtId="0" fontId="29" fillId="0" borderId="13" xfId="0" applyFont="1" applyBorder="1" applyAlignment="1" applyProtection="1">
      <alignment horizontal="left" vertical="center" shrinkToFit="1"/>
      <protection locked="0"/>
    </xf>
    <xf numFmtId="0" fontId="29" fillId="0" borderId="77" xfId="0" applyFont="1" applyBorder="1" applyAlignment="1" applyProtection="1">
      <alignment horizontal="left" vertical="center" shrinkToFit="1"/>
      <protection locked="0"/>
    </xf>
    <xf numFmtId="0" fontId="3" fillId="0" borderId="81" xfId="0" applyFont="1" applyBorder="1" applyAlignment="1">
      <alignment horizontal="center" vertical="center" textRotation="255"/>
    </xf>
    <xf numFmtId="0" fontId="3" fillId="0" borderId="82" xfId="0" applyFont="1" applyBorder="1" applyAlignment="1">
      <alignment horizontal="center" vertical="center" textRotation="255"/>
    </xf>
    <xf numFmtId="0" fontId="3" fillId="0" borderId="83"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23" xfId="0" applyFont="1" applyBorder="1" applyAlignment="1">
      <alignment horizontal="left" vertical="center"/>
    </xf>
    <xf numFmtId="0" fontId="3" fillId="0" borderId="14" xfId="0" applyFont="1" applyBorder="1" applyAlignment="1">
      <alignment horizontal="left" vertical="center"/>
    </xf>
    <xf numFmtId="0" fontId="3" fillId="0" borderId="43"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43" xfId="0" applyFont="1" applyBorder="1" applyAlignment="1">
      <alignment horizontal="left" vertical="center"/>
    </xf>
    <xf numFmtId="0" fontId="3" fillId="0" borderId="13" xfId="0" applyFont="1" applyBorder="1" applyAlignment="1">
      <alignment horizontal="left" vertical="center"/>
    </xf>
    <xf numFmtId="0" fontId="3" fillId="0" borderId="8" xfId="0" applyFont="1" applyBorder="1" applyAlignment="1">
      <alignment horizontal="left" vertical="center"/>
    </xf>
    <xf numFmtId="38" fontId="36" fillId="0" borderId="110" xfId="0" applyNumberFormat="1" applyFont="1" applyBorder="1" applyAlignment="1">
      <alignment horizontal="right" vertical="center"/>
    </xf>
    <xf numFmtId="0" fontId="36" fillId="0" borderId="74" xfId="0" applyFont="1" applyBorder="1" applyAlignment="1">
      <alignment horizontal="right" vertical="center"/>
    </xf>
    <xf numFmtId="0" fontId="36" fillId="0" borderId="111" xfId="0" applyFont="1" applyBorder="1" applyAlignment="1">
      <alignment horizontal="right" vertical="center"/>
    </xf>
    <xf numFmtId="176" fontId="36" fillId="0" borderId="0" xfId="0" applyNumberFormat="1" applyFont="1" applyFill="1" applyAlignment="1">
      <alignment horizontal="left" wrapText="1" indent="1" shrinkToFit="1"/>
    </xf>
    <xf numFmtId="176" fontId="36" fillId="0" borderId="28" xfId="0" applyNumberFormat="1" applyFont="1" applyFill="1" applyBorder="1" applyAlignment="1">
      <alignment horizontal="left" wrapText="1" indent="1" shrinkToFit="1"/>
    </xf>
    <xf numFmtId="176" fontId="36" fillId="0" borderId="29" xfId="0" applyNumberFormat="1" applyFont="1" applyFill="1" applyBorder="1" applyAlignment="1">
      <alignment horizontal="left" wrapText="1" indent="1" shrinkToFit="1"/>
    </xf>
    <xf numFmtId="0" fontId="29" fillId="0" borderId="0" xfId="0" applyFont="1" applyBorder="1" applyAlignment="1">
      <alignment horizontal="center" vertical="center"/>
    </xf>
    <xf numFmtId="0" fontId="29" fillId="0" borderId="0" xfId="0" applyFont="1" applyAlignment="1" applyProtection="1">
      <alignment horizontal="center" vertical="center"/>
      <protection locked="0"/>
    </xf>
    <xf numFmtId="0" fontId="42" fillId="4" borderId="1" xfId="0" applyFont="1" applyFill="1" applyBorder="1" applyAlignment="1">
      <alignment horizontal="center" vertical="center"/>
    </xf>
    <xf numFmtId="0" fontId="42" fillId="4" borderId="2" xfId="0" applyFont="1" applyFill="1" applyBorder="1" applyAlignment="1">
      <alignment horizontal="center" vertical="center"/>
    </xf>
    <xf numFmtId="0" fontId="42" fillId="4" borderId="3" xfId="0" applyFont="1" applyFill="1" applyBorder="1" applyAlignment="1">
      <alignment horizontal="center" vertical="center"/>
    </xf>
    <xf numFmtId="0" fontId="43" fillId="0" borderId="4" xfId="0" applyFont="1" applyBorder="1" applyAlignment="1">
      <alignment horizontal="left" vertical="center" wrapText="1"/>
    </xf>
    <xf numFmtId="0" fontId="43" fillId="0" borderId="9" xfId="0" applyFont="1" applyBorder="1" applyAlignment="1">
      <alignment horizontal="left" vertical="center"/>
    </xf>
    <xf numFmtId="0" fontId="43" fillId="0" borderId="5" xfId="0" applyFont="1" applyBorder="1" applyAlignment="1">
      <alignment horizontal="left" vertical="center"/>
    </xf>
    <xf numFmtId="0" fontId="43" fillId="0" borderId="6" xfId="0" applyFont="1" applyBorder="1" applyAlignment="1">
      <alignment horizontal="left" vertical="center"/>
    </xf>
    <xf numFmtId="0" fontId="43" fillId="0" borderId="10" xfId="0" applyFont="1" applyBorder="1" applyAlignment="1">
      <alignment horizontal="left" vertical="center"/>
    </xf>
    <xf numFmtId="0" fontId="43" fillId="0" borderId="7" xfId="0" applyFont="1" applyBorder="1" applyAlignment="1">
      <alignment horizontal="left" vertical="center"/>
    </xf>
    <xf numFmtId="177" fontId="42" fillId="0" borderId="2" xfId="1" applyNumberFormat="1" applyFont="1" applyBorder="1" applyAlignment="1">
      <alignment horizontal="left" vertical="center" indent="10"/>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left" vertical="center"/>
    </xf>
    <xf numFmtId="0" fontId="29" fillId="0" borderId="0" xfId="0" applyFont="1" applyBorder="1" applyAlignment="1" applyProtection="1">
      <alignment horizontal="center" vertical="center"/>
      <protection locked="0"/>
    </xf>
    <xf numFmtId="0" fontId="29" fillId="0" borderId="0" xfId="0" applyFont="1" applyBorder="1" applyAlignment="1" applyProtection="1">
      <alignment horizontal="center" vertical="center" shrinkToFit="1"/>
      <protection locked="0"/>
    </xf>
    <xf numFmtId="0" fontId="36" fillId="0" borderId="0" xfId="0" applyFont="1" applyAlignment="1">
      <alignment horizontal="left" wrapText="1" indent="1" shrinkToFit="1"/>
    </xf>
    <xf numFmtId="176" fontId="36" fillId="0" borderId="28" xfId="0" applyNumberFormat="1" applyFont="1" applyBorder="1" applyAlignment="1">
      <alignment horizontal="left" wrapText="1" indent="1" shrinkToFit="1"/>
    </xf>
    <xf numFmtId="176" fontId="36" fillId="0" borderId="29" xfId="0" applyNumberFormat="1" applyFont="1" applyBorder="1" applyAlignment="1">
      <alignment horizontal="left" wrapText="1" indent="1" shrinkToFit="1"/>
    </xf>
    <xf numFmtId="0" fontId="29" fillId="4" borderId="0" xfId="0" applyFont="1" applyFill="1" applyAlignment="1" applyProtection="1">
      <alignment horizontal="center" vertical="center"/>
      <protection locked="0"/>
    </xf>
    <xf numFmtId="0" fontId="44" fillId="0" borderId="1" xfId="0" applyFont="1" applyBorder="1" applyAlignment="1">
      <alignment horizontal="center"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3" fillId="0" borderId="10"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9" fillId="0" borderId="10" xfId="0" applyFont="1" applyBorder="1" applyAlignment="1" applyProtection="1">
      <alignment horizontal="center" vertical="center"/>
      <protection locked="0"/>
    </xf>
    <xf numFmtId="0" fontId="3" fillId="0" borderId="9" xfId="0" applyFont="1" applyBorder="1" applyAlignment="1" applyProtection="1">
      <alignment horizontal="distributed" vertical="center"/>
      <protection locked="0"/>
    </xf>
    <xf numFmtId="180" fontId="36" fillId="0" borderId="10" xfId="1" applyNumberFormat="1" applyFont="1" applyBorder="1" applyAlignment="1">
      <alignment horizontal="right" vertical="center"/>
    </xf>
    <xf numFmtId="177" fontId="3" fillId="0" borderId="10" xfId="1" applyNumberFormat="1" applyFont="1" applyBorder="1" applyAlignment="1">
      <alignment horizontal="distributed" vertical="center"/>
    </xf>
    <xf numFmtId="38" fontId="29" fillId="0" borderId="9" xfId="1" applyFont="1" applyBorder="1" applyAlignment="1" applyProtection="1">
      <alignment horizontal="right" vertical="center"/>
      <protection locked="0"/>
    </xf>
    <xf numFmtId="0" fontId="29" fillId="0" borderId="4" xfId="0" applyFont="1" applyBorder="1" applyAlignment="1" applyProtection="1">
      <alignment horizontal="left" vertical="center" wrapText="1"/>
      <protection locked="0"/>
    </xf>
    <xf numFmtId="0" fontId="29" fillId="0" borderId="9" xfId="0" applyFont="1" applyBorder="1" applyAlignment="1" applyProtection="1">
      <alignment horizontal="left" vertical="center"/>
      <protection locked="0"/>
    </xf>
    <xf numFmtId="0" fontId="29" fillId="0" borderId="5" xfId="0" applyFont="1" applyBorder="1" applyAlignment="1" applyProtection="1">
      <alignment horizontal="left" vertical="center"/>
      <protection locked="0"/>
    </xf>
    <xf numFmtId="0" fontId="29" fillId="0" borderId="8"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29" fillId="0" borderId="11" xfId="0" applyFont="1" applyBorder="1" applyAlignment="1" applyProtection="1">
      <alignment horizontal="left" vertical="center"/>
      <protection locked="0"/>
    </xf>
    <xf numFmtId="0" fontId="29" fillId="0" borderId="6" xfId="0" applyFont="1" applyBorder="1" applyAlignment="1" applyProtection="1">
      <alignment horizontal="left" vertical="center"/>
      <protection locked="0"/>
    </xf>
    <xf numFmtId="0" fontId="29" fillId="0" borderId="10" xfId="0" applyFont="1" applyBorder="1" applyAlignment="1" applyProtection="1">
      <alignment horizontal="left" vertical="center"/>
      <protection locked="0"/>
    </xf>
    <xf numFmtId="0" fontId="29" fillId="0" borderId="7" xfId="0" applyFont="1" applyBorder="1" applyAlignment="1" applyProtection="1">
      <alignment horizontal="left" vertical="center"/>
      <protection locked="0"/>
    </xf>
    <xf numFmtId="0" fontId="42" fillId="0" borderId="1" xfId="0"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176" fontId="7" fillId="0" borderId="10" xfId="0" applyNumberFormat="1" applyFont="1" applyBorder="1" applyAlignment="1">
      <alignment horizontal="center" vertical="center" shrinkToFit="1"/>
    </xf>
    <xf numFmtId="0" fontId="3" fillId="0" borderId="9"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22" fillId="4" borderId="52" xfId="0" applyFont="1" applyFill="1" applyBorder="1" applyAlignment="1" applyProtection="1">
      <alignment horizontal="center" vertical="center"/>
      <protection locked="0"/>
    </xf>
    <xf numFmtId="0" fontId="29" fillId="4" borderId="6" xfId="0" applyFont="1" applyFill="1" applyBorder="1" applyAlignment="1" applyProtection="1">
      <alignment horizontal="center" vertical="center"/>
      <protection locked="0"/>
    </xf>
    <xf numFmtId="0" fontId="29" fillId="4" borderId="10" xfId="0" applyFont="1" applyFill="1" applyBorder="1" applyAlignment="1" applyProtection="1">
      <alignment horizontal="center" vertical="center"/>
      <protection locked="0"/>
    </xf>
    <xf numFmtId="38" fontId="29" fillId="4" borderId="62" xfId="0" applyNumberFormat="1" applyFont="1" applyFill="1" applyBorder="1" applyAlignment="1" applyProtection="1">
      <alignment horizontal="right" vertical="center"/>
      <protection locked="0"/>
    </xf>
    <xf numFmtId="0" fontId="29" fillId="4" borderId="10" xfId="0" applyFont="1" applyFill="1" applyBorder="1" applyAlignment="1" applyProtection="1">
      <alignment horizontal="right" vertical="center"/>
      <protection locked="0"/>
    </xf>
    <xf numFmtId="0" fontId="29" fillId="4" borderId="7" xfId="0" applyFont="1" applyFill="1" applyBorder="1" applyAlignment="1" applyProtection="1">
      <alignment horizontal="right" vertical="center"/>
      <protection locked="0"/>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179" fontId="39" fillId="0" borderId="1" xfId="0" applyNumberFormat="1" applyFont="1" applyBorder="1" applyAlignment="1">
      <alignment horizontal="center" vertical="center"/>
    </xf>
    <xf numFmtId="179" fontId="39" fillId="0" borderId="3" xfId="0" applyNumberFormat="1" applyFont="1" applyBorder="1" applyAlignment="1">
      <alignment horizontal="center" vertical="center"/>
    </xf>
    <xf numFmtId="181" fontId="30" fillId="0" borderId="1" xfId="0" applyNumberFormat="1" applyFont="1" applyBorder="1" applyAlignment="1">
      <alignment horizontal="center" vertical="center"/>
    </xf>
    <xf numFmtId="181" fontId="30" fillId="0" borderId="2" xfId="0" applyNumberFormat="1" applyFont="1" applyBorder="1" applyAlignment="1">
      <alignment horizontal="center" vertical="center"/>
    </xf>
    <xf numFmtId="181" fontId="30" fillId="0" borderId="3" xfId="0" applyNumberFormat="1" applyFont="1" applyBorder="1" applyAlignment="1">
      <alignment horizontal="center" vertical="center"/>
    </xf>
    <xf numFmtId="38" fontId="29" fillId="0" borderId="1" xfId="1" applyFont="1" applyBorder="1" applyAlignment="1">
      <alignment horizontal="right" vertical="center"/>
    </xf>
    <xf numFmtId="38" fontId="29" fillId="0" borderId="2" xfId="1" applyFont="1" applyBorder="1" applyAlignment="1">
      <alignment horizontal="right" vertical="center"/>
    </xf>
    <xf numFmtId="38" fontId="29" fillId="0" borderId="57" xfId="1" applyFont="1" applyBorder="1" applyAlignment="1">
      <alignment horizontal="right" vertical="center"/>
    </xf>
    <xf numFmtId="38" fontId="29" fillId="0" borderId="19" xfId="1" applyFont="1" applyBorder="1" applyAlignment="1">
      <alignment horizontal="right" vertical="center"/>
    </xf>
    <xf numFmtId="38" fontId="29" fillId="0" borderId="18" xfId="1" applyFont="1" applyBorder="1" applyAlignment="1">
      <alignment horizontal="right" vertical="center"/>
    </xf>
    <xf numFmtId="38" fontId="29" fillId="0" borderId="100" xfId="1" applyFont="1" applyBorder="1" applyAlignment="1">
      <alignment horizontal="right" vertical="center"/>
    </xf>
    <xf numFmtId="38" fontId="29" fillId="0" borderId="20" xfId="1" applyFont="1" applyBorder="1" applyAlignment="1">
      <alignment horizontal="right" vertical="center"/>
    </xf>
    <xf numFmtId="38" fontId="29" fillId="0" borderId="79" xfId="1" applyFont="1" applyBorder="1" applyAlignment="1">
      <alignment horizontal="right" vertical="center"/>
    </xf>
    <xf numFmtId="38" fontId="29" fillId="0" borderId="100" xfId="1" applyFont="1" applyBorder="1" applyAlignment="1" applyProtection="1">
      <alignment horizontal="right" vertical="center"/>
      <protection locked="0"/>
    </xf>
    <xf numFmtId="0" fontId="3" fillId="0" borderId="8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00" xfId="0" applyFont="1" applyBorder="1" applyAlignment="1" applyProtection="1">
      <alignment horizontal="center" vertical="center"/>
      <protection locked="0"/>
    </xf>
    <xf numFmtId="38" fontId="29" fillId="0" borderId="79" xfId="1" applyFont="1" applyBorder="1" applyAlignment="1" applyProtection="1">
      <alignment horizontal="right" vertical="center"/>
      <protection locked="0"/>
    </xf>
    <xf numFmtId="0" fontId="3" fillId="0" borderId="87"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79" xfId="0" applyFont="1" applyBorder="1" applyAlignment="1" applyProtection="1">
      <alignment horizontal="center" vertical="center"/>
      <protection locked="0"/>
    </xf>
    <xf numFmtId="38" fontId="29" fillId="0" borderId="56" xfId="1" applyFont="1" applyBorder="1" applyAlignment="1" applyProtection="1">
      <alignment horizontal="right" vertical="center"/>
      <protection locked="0"/>
    </xf>
    <xf numFmtId="38" fontId="29" fillId="0" borderId="2" xfId="1" applyFont="1" applyBorder="1" applyAlignment="1" applyProtection="1">
      <alignment horizontal="right" vertical="center"/>
      <protection locked="0"/>
    </xf>
    <xf numFmtId="38" fontId="29" fillId="0" borderId="57" xfId="1" applyFont="1" applyBorder="1" applyAlignment="1" applyProtection="1">
      <alignment horizontal="right" vertical="center"/>
      <protection locked="0"/>
    </xf>
    <xf numFmtId="0" fontId="3" fillId="0" borderId="56"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6" xfId="0" applyFont="1" applyBorder="1" applyAlignment="1">
      <alignment horizontal="center" vertical="center"/>
    </xf>
    <xf numFmtId="0" fontId="3" fillId="0" borderId="57" xfId="0" applyFont="1" applyBorder="1" applyAlignment="1">
      <alignment horizontal="center" vertical="center"/>
    </xf>
    <xf numFmtId="38" fontId="36" fillId="0" borderId="1" xfId="1" applyFont="1" applyBorder="1" applyAlignment="1" applyProtection="1">
      <alignment horizontal="right" vertical="center"/>
      <protection locked="0"/>
    </xf>
    <xf numFmtId="38" fontId="36" fillId="0" borderId="2" xfId="1" applyFont="1" applyBorder="1" applyAlignment="1" applyProtection="1">
      <alignment horizontal="right" vertical="center"/>
      <protection locked="0"/>
    </xf>
    <xf numFmtId="38" fontId="36" fillId="0" borderId="3" xfId="1" applyFont="1" applyBorder="1" applyAlignment="1" applyProtection="1">
      <alignment horizontal="right" vertical="center"/>
      <protection locked="0"/>
    </xf>
    <xf numFmtId="38" fontId="36" fillId="0" borderId="91" xfId="1" applyFont="1" applyBorder="1" applyAlignment="1" applyProtection="1">
      <alignment horizontal="right" vertical="center"/>
      <protection locked="0"/>
    </xf>
    <xf numFmtId="38" fontId="36" fillId="0" borderId="92" xfId="1" applyFont="1" applyBorder="1" applyAlignment="1" applyProtection="1">
      <alignment horizontal="right" vertical="center"/>
      <protection locked="0"/>
    </xf>
    <xf numFmtId="0" fontId="36" fillId="0" borderId="112" xfId="0" applyFont="1" applyBorder="1" applyAlignment="1">
      <alignment horizontal="right" vertical="center"/>
    </xf>
    <xf numFmtId="38" fontId="29" fillId="0" borderId="110" xfId="1" applyFont="1" applyBorder="1" applyAlignment="1">
      <alignment horizontal="right" vertical="center"/>
    </xf>
    <xf numFmtId="38" fontId="29" fillId="0" borderId="74" xfId="1" applyFont="1" applyBorder="1" applyAlignment="1">
      <alignment horizontal="right" vertical="center"/>
    </xf>
    <xf numFmtId="38" fontId="29" fillId="0" borderId="75" xfId="1" applyFont="1" applyBorder="1" applyAlignment="1">
      <alignment horizontal="right"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3" xfId="0" applyFont="1" applyBorder="1" applyAlignment="1">
      <alignment horizontal="center" vertical="center"/>
    </xf>
    <xf numFmtId="0" fontId="3" fillId="0" borderId="99" xfId="0" applyFont="1" applyBorder="1" applyAlignment="1">
      <alignment horizontal="center" vertical="center"/>
    </xf>
    <xf numFmtId="0" fontId="3" fillId="0" borderId="98" xfId="0" applyFont="1" applyBorder="1" applyAlignment="1">
      <alignment horizontal="center" vertical="center"/>
    </xf>
    <xf numFmtId="38" fontId="36" fillId="0" borderId="1" xfId="1" applyFont="1" applyBorder="1" applyAlignment="1">
      <alignment horizontal="right" vertical="center"/>
    </xf>
    <xf numFmtId="38" fontId="36" fillId="0" borderId="3" xfId="1" applyFont="1" applyBorder="1" applyAlignment="1">
      <alignment horizontal="right" vertical="center"/>
    </xf>
    <xf numFmtId="38" fontId="36" fillId="0" borderId="19" xfId="1" applyFont="1" applyBorder="1" applyAlignment="1" applyProtection="1">
      <alignment horizontal="right" vertical="center"/>
      <protection locked="0"/>
    </xf>
    <xf numFmtId="38" fontId="36" fillId="0" borderId="18" xfId="1" applyFont="1" applyBorder="1" applyAlignment="1" applyProtection="1">
      <alignment horizontal="right" vertical="center"/>
      <protection locked="0"/>
    </xf>
    <xf numFmtId="38" fontId="36" fillId="0" borderId="96" xfId="1" applyFont="1" applyBorder="1" applyAlignment="1" applyProtection="1">
      <alignment horizontal="right" vertical="center"/>
      <protection locked="0"/>
    </xf>
    <xf numFmtId="38" fontId="36" fillId="0" borderId="20" xfId="1" applyFont="1" applyBorder="1" applyAlignment="1" applyProtection="1">
      <alignment horizontal="right" vertical="center"/>
      <protection locked="0"/>
    </xf>
    <xf numFmtId="38" fontId="36" fillId="0" borderId="14" xfId="1" applyFont="1" applyBorder="1" applyAlignment="1" applyProtection="1">
      <alignment horizontal="right" vertical="center"/>
      <protection locked="0"/>
    </xf>
    <xf numFmtId="38" fontId="36" fillId="0" borderId="97" xfId="1" applyFont="1" applyBorder="1" applyAlignment="1" applyProtection="1">
      <alignment horizontal="right" vertical="center"/>
      <protection locked="0"/>
    </xf>
    <xf numFmtId="38" fontId="29" fillId="0" borderId="56" xfId="1" applyFont="1" applyBorder="1" applyAlignment="1">
      <alignment horizontal="right" vertical="center"/>
    </xf>
    <xf numFmtId="38" fontId="29" fillId="0" borderId="91" xfId="1" applyFont="1" applyBorder="1" applyAlignment="1">
      <alignment horizontal="right" vertical="center"/>
    </xf>
    <xf numFmtId="38" fontId="29" fillId="0" borderId="53" xfId="1" applyFont="1" applyBorder="1" applyAlignment="1">
      <alignment horizontal="right" vertical="center"/>
    </xf>
    <xf numFmtId="38" fontId="29" fillId="0" borderId="101" xfId="1" applyFont="1" applyBorder="1" applyAlignment="1">
      <alignment horizontal="right" vertical="center"/>
    </xf>
    <xf numFmtId="38" fontId="36" fillId="0" borderId="86" xfId="1" applyFont="1" applyBorder="1" applyAlignment="1">
      <alignment horizontal="right" vertical="center"/>
    </xf>
    <xf numFmtId="38" fontId="36" fillId="0" borderId="13" xfId="1" applyFont="1" applyBorder="1" applyAlignment="1">
      <alignment horizontal="right" vertical="center"/>
    </xf>
    <xf numFmtId="38" fontId="36" fillId="0" borderId="103" xfId="1" applyFont="1" applyBorder="1" applyAlignment="1">
      <alignment horizontal="right" vertical="center"/>
    </xf>
    <xf numFmtId="38" fontId="36" fillId="0" borderId="87" xfId="1" applyFont="1" applyBorder="1" applyAlignment="1">
      <alignment horizontal="right" vertical="center"/>
    </xf>
    <xf numFmtId="38" fontId="36" fillId="0" borderId="14" xfId="1" applyFont="1" applyBorder="1" applyAlignment="1">
      <alignment horizontal="right" vertical="center"/>
    </xf>
    <xf numFmtId="38" fontId="36" fillId="0" borderId="97" xfId="1" applyFont="1" applyBorder="1" applyAlignment="1">
      <alignment horizontal="right" vertical="center"/>
    </xf>
    <xf numFmtId="38" fontId="36" fillId="0" borderId="105" xfId="0" applyNumberFormat="1" applyFont="1" applyBorder="1" applyAlignment="1">
      <alignment horizontal="right" vertical="center"/>
    </xf>
    <xf numFmtId="0" fontId="36" fillId="0" borderId="106" xfId="0" applyFont="1" applyBorder="1" applyAlignment="1">
      <alignment horizontal="right" vertical="center"/>
    </xf>
    <xf numFmtId="0" fontId="36" fillId="0" borderId="107" xfId="0" applyFont="1" applyBorder="1" applyAlignment="1">
      <alignment horizontal="right" vertical="center"/>
    </xf>
    <xf numFmtId="0" fontId="3" fillId="0" borderId="80" xfId="0" applyFont="1" applyBorder="1" applyAlignment="1">
      <alignment horizontal="center" vertical="center"/>
    </xf>
    <xf numFmtId="38" fontId="29" fillId="0" borderId="12" xfId="1" applyFont="1" applyBorder="1" applyAlignment="1">
      <alignment horizontal="right" vertical="center"/>
    </xf>
    <xf numFmtId="38" fontId="29" fillId="0" borderId="77" xfId="1" applyFont="1" applyBorder="1" applyAlignment="1">
      <alignment horizontal="right" vertical="center"/>
    </xf>
    <xf numFmtId="0" fontId="3" fillId="0" borderId="86" xfId="0" applyFont="1" applyBorder="1" applyAlignment="1">
      <alignment horizontal="center" vertical="center"/>
    </xf>
    <xf numFmtId="0" fontId="3" fillId="0" borderId="13" xfId="0" applyFont="1" applyBorder="1" applyAlignment="1">
      <alignment horizontal="center" vertical="center"/>
    </xf>
    <xf numFmtId="0" fontId="3" fillId="0" borderId="77" xfId="0" applyFont="1" applyBorder="1" applyAlignment="1">
      <alignment horizontal="center" vertical="center"/>
    </xf>
    <xf numFmtId="38" fontId="29" fillId="0" borderId="52" xfId="1" applyFont="1" applyBorder="1" applyAlignment="1">
      <alignment horizontal="right" vertical="center"/>
    </xf>
    <xf numFmtId="0" fontId="3" fillId="0" borderId="101" xfId="0" applyFont="1" applyBorder="1" applyAlignment="1">
      <alignment horizontal="center" vertical="center"/>
    </xf>
    <xf numFmtId="0" fontId="3" fillId="0" borderId="87" xfId="0" applyFont="1" applyBorder="1" applyAlignment="1">
      <alignment horizontal="center" vertical="center"/>
    </xf>
    <xf numFmtId="0" fontId="3" fillId="0" borderId="14" xfId="0" applyFont="1" applyBorder="1" applyAlignment="1">
      <alignment horizontal="center" vertical="center"/>
    </xf>
    <xf numFmtId="0" fontId="3" fillId="0" borderId="79" xfId="0" applyFont="1" applyBorder="1" applyAlignment="1">
      <alignment horizontal="center" vertical="center"/>
    </xf>
    <xf numFmtId="38" fontId="36" fillId="0" borderId="89" xfId="1" applyFont="1" applyBorder="1" applyAlignment="1">
      <alignment horizontal="right" vertical="center"/>
    </xf>
    <xf numFmtId="38" fontId="36" fillId="0" borderId="18" xfId="1" applyFont="1" applyBorder="1" applyAlignment="1">
      <alignment horizontal="right" vertical="center"/>
    </xf>
    <xf numFmtId="38" fontId="36" fillId="0" borderId="96" xfId="1" applyFont="1" applyBorder="1" applyAlignment="1">
      <alignment horizontal="right" vertical="center"/>
    </xf>
    <xf numFmtId="38" fontId="29" fillId="0" borderId="89" xfId="1" applyFont="1" applyBorder="1" applyAlignment="1">
      <alignment horizontal="right" vertical="center"/>
    </xf>
    <xf numFmtId="0" fontId="3" fillId="0" borderId="89" xfId="0" applyFont="1" applyBorder="1" applyAlignment="1">
      <alignment horizontal="center" vertical="center"/>
    </xf>
    <xf numFmtId="0" fontId="3" fillId="0" borderId="18" xfId="0" applyFont="1" applyBorder="1" applyAlignment="1">
      <alignment horizontal="center" vertical="center"/>
    </xf>
    <xf numFmtId="0" fontId="3" fillId="0" borderId="100" xfId="0" applyFont="1" applyBorder="1" applyAlignment="1">
      <alignment horizontal="center" vertical="center"/>
    </xf>
    <xf numFmtId="38" fontId="45" fillId="0" borderId="65" xfId="1" applyFont="1" applyBorder="1" applyAlignment="1">
      <alignment horizontal="center" vertical="center"/>
    </xf>
    <xf numFmtId="38" fontId="45" fillId="0" borderId="66" xfId="1" applyFont="1" applyBorder="1" applyAlignment="1">
      <alignment horizontal="center" vertical="center"/>
    </xf>
    <xf numFmtId="38" fontId="45" fillId="0" borderId="80" xfId="1" applyFont="1" applyBorder="1" applyAlignment="1">
      <alignment horizontal="center" vertical="center"/>
    </xf>
    <xf numFmtId="38" fontId="45" fillId="0" borderId="70" xfId="1" applyFont="1" applyBorder="1" applyAlignment="1">
      <alignment horizontal="center" vertical="center"/>
    </xf>
    <xf numFmtId="0" fontId="3" fillId="0" borderId="102" xfId="0" applyFont="1" applyBorder="1" applyAlignment="1">
      <alignment horizontal="center" vertical="center"/>
    </xf>
    <xf numFmtId="38" fontId="29" fillId="0" borderId="104" xfId="1" applyFont="1" applyBorder="1" applyAlignment="1">
      <alignment horizontal="right" vertical="center"/>
    </xf>
    <xf numFmtId="38" fontId="36" fillId="0" borderId="87" xfId="0" applyNumberFormat="1" applyFont="1" applyBorder="1" applyAlignment="1">
      <alignment horizontal="right" vertical="center"/>
    </xf>
    <xf numFmtId="0" fontId="36" fillId="0" borderId="14" xfId="0" applyFont="1" applyBorder="1" applyAlignment="1">
      <alignment horizontal="right" vertical="center"/>
    </xf>
    <xf numFmtId="0" fontId="36" fillId="0" borderId="97" xfId="0" applyFont="1" applyBorder="1" applyAlignment="1">
      <alignment horizontal="right" vertical="center"/>
    </xf>
    <xf numFmtId="38" fontId="29" fillId="0" borderId="108" xfId="1" applyFont="1" applyBorder="1" applyAlignment="1">
      <alignment horizontal="right" vertical="center"/>
    </xf>
    <xf numFmtId="38" fontId="29" fillId="0" borderId="106" xfId="1" applyFont="1" applyBorder="1" applyAlignment="1">
      <alignment horizontal="right" vertical="center"/>
    </xf>
    <xf numFmtId="38" fontId="29" fillId="0" borderId="109" xfId="1" applyFont="1" applyBorder="1" applyAlignment="1">
      <alignment horizontal="right" vertical="center"/>
    </xf>
    <xf numFmtId="38" fontId="29" fillId="0" borderId="105" xfId="1" applyFont="1" applyBorder="1" applyAlignment="1">
      <alignment horizontal="right"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9" xfId="0" applyFont="1" applyBorder="1" applyAlignment="1">
      <alignment horizontal="center" vertical="center"/>
    </xf>
    <xf numFmtId="0" fontId="24" fillId="0" borderId="0" xfId="2" applyFont="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10</xdr:col>
      <xdr:colOff>9525</xdr:colOff>
      <xdr:row>35</xdr:row>
      <xdr:rowOff>0</xdr:rowOff>
    </xdr:from>
    <xdr:to>
      <xdr:col>11</xdr:col>
      <xdr:colOff>66675</xdr:colOff>
      <xdr:row>35</xdr:row>
      <xdr:rowOff>247650</xdr:rowOff>
    </xdr:to>
    <xdr:sp macro="" textlink="">
      <xdr:nvSpPr>
        <xdr:cNvPr id="1027"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35</xdr:row>
      <xdr:rowOff>0</xdr:rowOff>
    </xdr:from>
    <xdr:to>
      <xdr:col>11</xdr:col>
      <xdr:colOff>66675</xdr:colOff>
      <xdr:row>35</xdr:row>
      <xdr:rowOff>247650</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33</xdr:row>
      <xdr:rowOff>114300</xdr:rowOff>
    </xdr:from>
    <xdr:to>
      <xdr:col>11</xdr:col>
      <xdr:colOff>66675</xdr:colOff>
      <xdr:row>33</xdr:row>
      <xdr:rowOff>361950</xdr:rowOff>
    </xdr:to>
    <xdr:sp macro="" textlink="">
      <xdr:nvSpPr>
        <xdr:cNvPr id="6"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100-000006000000}"/>
            </a:ext>
          </a:extLst>
        </xdr:cNvPr>
        <xdr:cNvSpPr/>
      </xdr:nvSpPr>
      <xdr:spPr bwMode="auto">
        <a:xfrm>
          <a:off x="2009775" y="5057775"/>
          <a:ext cx="257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33</xdr:row>
      <xdr:rowOff>457200</xdr:rowOff>
    </xdr:from>
    <xdr:to>
      <xdr:col>11</xdr:col>
      <xdr:colOff>66675</xdr:colOff>
      <xdr:row>34</xdr:row>
      <xdr:rowOff>247650</xdr:rowOff>
    </xdr:to>
    <xdr:sp macro="" textlink="">
      <xdr:nvSpPr>
        <xdr:cNvPr id="7"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7000000}"/>
            </a:ext>
          </a:extLst>
        </xdr:cNvPr>
        <xdr:cNvSpPr/>
      </xdr:nvSpPr>
      <xdr:spPr bwMode="auto">
        <a:xfrm>
          <a:off x="2009775" y="5400675"/>
          <a:ext cx="257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142875</xdr:colOff>
      <xdr:row>3</xdr:row>
      <xdr:rowOff>57150</xdr:rowOff>
    </xdr:from>
    <xdr:to>
      <xdr:col>30</xdr:col>
      <xdr:colOff>104775</xdr:colOff>
      <xdr:row>7</xdr:row>
      <xdr:rowOff>57150</xdr:rowOff>
    </xdr:to>
    <xdr:sp macro="" textlink="">
      <xdr:nvSpPr>
        <xdr:cNvPr id="9" name="正方形/長方形 8"/>
        <xdr:cNvSpPr/>
      </xdr:nvSpPr>
      <xdr:spPr>
        <a:xfrm>
          <a:off x="1743075" y="428625"/>
          <a:ext cx="4362450" cy="76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エクセルシート「はじめに」</a:t>
          </a:r>
          <a:r>
            <a:rPr kumimoji="1" lang="en-US" altLang="ja-JP" sz="1100" b="1">
              <a:solidFill>
                <a:sysClr val="windowText" lastClr="000000"/>
              </a:solidFill>
            </a:rPr>
            <a:t>】</a:t>
          </a:r>
          <a:r>
            <a:rPr kumimoji="1" lang="ja-JP" altLang="en-US" sz="1100" b="1">
              <a:solidFill>
                <a:sysClr val="windowText" lastClr="000000"/>
              </a:solidFill>
            </a:rPr>
            <a:t>に必要事項を入力すると</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ja-JP" altLang="en-US" sz="1100" b="1">
              <a:solidFill>
                <a:srgbClr val="0070C0"/>
              </a:solidFill>
            </a:rPr>
            <a:t>青字は入力不要、</a:t>
          </a:r>
          <a:r>
            <a:rPr kumimoji="1" lang="ja-JP" altLang="en-US" sz="1100" b="1">
              <a:solidFill>
                <a:srgbClr val="FF0000"/>
              </a:solidFill>
            </a:rPr>
            <a:t>赤字のみ入力となります。</a:t>
          </a:r>
          <a:endParaRPr kumimoji="1" lang="en-US" altLang="ja-JP" sz="1100" b="1"/>
        </a:p>
        <a:p>
          <a:pPr algn="l"/>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9525</xdr:colOff>
      <xdr:row>21</xdr:row>
      <xdr:rowOff>0</xdr:rowOff>
    </xdr:from>
    <xdr:to>
      <xdr:col>11</xdr:col>
      <xdr:colOff>66675</xdr:colOff>
      <xdr:row>21</xdr:row>
      <xdr:rowOff>247650</xdr:rowOff>
    </xdr:to>
    <xdr:sp macro="" textlink="">
      <xdr:nvSpPr>
        <xdr:cNvPr id="2"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200-000002000000}"/>
            </a:ext>
          </a:extLst>
        </xdr:cNvPr>
        <xdr:cNvSpPr/>
      </xdr:nvSpPr>
      <xdr:spPr bwMode="auto">
        <a:xfrm>
          <a:off x="2009775" y="5010150"/>
          <a:ext cx="257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21</xdr:row>
      <xdr:rowOff>0</xdr:rowOff>
    </xdr:from>
    <xdr:to>
      <xdr:col>11</xdr:col>
      <xdr:colOff>66675</xdr:colOff>
      <xdr:row>21</xdr:row>
      <xdr:rowOff>247650</xdr:rowOff>
    </xdr:to>
    <xdr:sp macro="" textlink="">
      <xdr:nvSpPr>
        <xdr:cNvPr id="3"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200-000003000000}"/>
            </a:ext>
          </a:extLst>
        </xdr:cNvPr>
        <xdr:cNvSpPr/>
      </xdr:nvSpPr>
      <xdr:spPr bwMode="auto">
        <a:xfrm>
          <a:off x="2009775" y="5353050"/>
          <a:ext cx="257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76200</xdr:colOff>
      <xdr:row>25</xdr:row>
      <xdr:rowOff>7620</xdr:rowOff>
    </xdr:from>
    <xdr:to>
      <xdr:col>19</xdr:col>
      <xdr:colOff>106680</xdr:colOff>
      <xdr:row>26</xdr:row>
      <xdr:rowOff>7620</xdr:rowOff>
    </xdr:to>
    <xdr:sp macro="" textlink="">
      <xdr:nvSpPr>
        <xdr:cNvPr id="4" name="楕円 3">
          <a:extLst>
            <a:ext uri="{FF2B5EF4-FFF2-40B4-BE49-F238E27FC236}">
              <a16:creationId xmlns:a16="http://schemas.microsoft.com/office/drawing/2014/main" id="{99DA62B4-A781-647C-6B82-1F3304AEDDD1}"/>
            </a:ext>
          </a:extLst>
        </xdr:cNvPr>
        <xdr:cNvSpPr/>
      </xdr:nvSpPr>
      <xdr:spPr>
        <a:xfrm>
          <a:off x="3642360" y="5760720"/>
          <a:ext cx="228600" cy="25146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83820</xdr:colOff>
      <xdr:row>29</xdr:row>
      <xdr:rowOff>0</xdr:rowOff>
    </xdr:from>
    <xdr:to>
      <xdr:col>17</xdr:col>
      <xdr:colOff>114300</xdr:colOff>
      <xdr:row>30</xdr:row>
      <xdr:rowOff>0</xdr:rowOff>
    </xdr:to>
    <xdr:sp macro="" textlink="">
      <xdr:nvSpPr>
        <xdr:cNvPr id="5" name="楕円 4">
          <a:extLst>
            <a:ext uri="{FF2B5EF4-FFF2-40B4-BE49-F238E27FC236}">
              <a16:creationId xmlns:a16="http://schemas.microsoft.com/office/drawing/2014/main" id="{15A68A39-756B-4648-8F68-B69B04863714}"/>
            </a:ext>
          </a:extLst>
        </xdr:cNvPr>
        <xdr:cNvSpPr/>
      </xdr:nvSpPr>
      <xdr:spPr>
        <a:xfrm>
          <a:off x="3253740" y="6758940"/>
          <a:ext cx="228600" cy="25146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104775</xdr:colOff>
      <xdr:row>72</xdr:row>
      <xdr:rowOff>0</xdr:rowOff>
    </xdr:from>
    <xdr:to>
      <xdr:col>21</xdr:col>
      <xdr:colOff>57150</xdr:colOff>
      <xdr:row>73</xdr:row>
      <xdr:rowOff>0</xdr:rowOff>
    </xdr:to>
    <xdr:sp macro="" textlink="">
      <xdr:nvSpPr>
        <xdr:cNvPr id="2061" name="Check Box 13" hidden="1">
          <a:extLst>
            <a:ext uri="{63B3BB69-23CF-44E3-9099-C40C66FF867C}">
              <a14:compatExt xmlns:a14="http://schemas.microsoft.com/office/drawing/2010/main"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60960</xdr:colOff>
      <xdr:row>18</xdr:row>
      <xdr:rowOff>137160</xdr:rowOff>
    </xdr:from>
    <xdr:to>
      <xdr:col>21</xdr:col>
      <xdr:colOff>91440</xdr:colOff>
      <xdr:row>19</xdr:row>
      <xdr:rowOff>241935</xdr:rowOff>
    </xdr:to>
    <xdr:sp macro="" textlink="">
      <xdr:nvSpPr>
        <xdr:cNvPr id="2" name="楕円 1">
          <a:extLst>
            <a:ext uri="{FF2B5EF4-FFF2-40B4-BE49-F238E27FC236}">
              <a16:creationId xmlns:a16="http://schemas.microsoft.com/office/drawing/2014/main" id="{9AD56F23-8258-41EC-85AE-E296480353DF}"/>
            </a:ext>
          </a:extLst>
        </xdr:cNvPr>
        <xdr:cNvSpPr/>
      </xdr:nvSpPr>
      <xdr:spPr>
        <a:xfrm>
          <a:off x="4061460" y="3670935"/>
          <a:ext cx="230505" cy="24765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22</xdr:row>
      <xdr:rowOff>30480</xdr:rowOff>
    </xdr:from>
    <xdr:to>
      <xdr:col>15</xdr:col>
      <xdr:colOff>11430</xdr:colOff>
      <xdr:row>23</xdr:row>
      <xdr:rowOff>30480</xdr:rowOff>
    </xdr:to>
    <xdr:sp macro="" textlink="">
      <xdr:nvSpPr>
        <xdr:cNvPr id="3" name="楕円 2">
          <a:extLst>
            <a:ext uri="{FF2B5EF4-FFF2-40B4-BE49-F238E27FC236}">
              <a16:creationId xmlns:a16="http://schemas.microsoft.com/office/drawing/2014/main" id="{1A58D47B-AB34-4F26-89A5-19D1095515B9}"/>
            </a:ext>
          </a:extLst>
        </xdr:cNvPr>
        <xdr:cNvSpPr/>
      </xdr:nvSpPr>
      <xdr:spPr>
        <a:xfrm>
          <a:off x="2781300" y="4450080"/>
          <a:ext cx="230505" cy="24765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175260</xdr:colOff>
      <xdr:row>65</xdr:row>
      <xdr:rowOff>68580</xdr:rowOff>
    </xdr:from>
    <xdr:to>
      <xdr:col>3</xdr:col>
      <xdr:colOff>7620</xdr:colOff>
      <xdr:row>66</xdr:row>
      <xdr:rowOff>68580</xdr:rowOff>
    </xdr:to>
    <xdr:sp macro="" textlink="">
      <xdr:nvSpPr>
        <xdr:cNvPr id="4" name="楕円 3">
          <a:extLst>
            <a:ext uri="{FF2B5EF4-FFF2-40B4-BE49-F238E27FC236}">
              <a16:creationId xmlns:a16="http://schemas.microsoft.com/office/drawing/2014/main" id="{ADB7915C-92A8-439E-AE24-30756ED24C63}"/>
            </a:ext>
          </a:extLst>
        </xdr:cNvPr>
        <xdr:cNvSpPr/>
      </xdr:nvSpPr>
      <xdr:spPr>
        <a:xfrm>
          <a:off x="373380" y="15323820"/>
          <a:ext cx="228600" cy="25146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68</xdr:row>
      <xdr:rowOff>7620</xdr:rowOff>
    </xdr:from>
    <xdr:to>
      <xdr:col>3</xdr:col>
      <xdr:colOff>30480</xdr:colOff>
      <xdr:row>69</xdr:row>
      <xdr:rowOff>7620</xdr:rowOff>
    </xdr:to>
    <xdr:sp macro="" textlink="">
      <xdr:nvSpPr>
        <xdr:cNvPr id="5" name="楕円 4">
          <a:extLst>
            <a:ext uri="{FF2B5EF4-FFF2-40B4-BE49-F238E27FC236}">
              <a16:creationId xmlns:a16="http://schemas.microsoft.com/office/drawing/2014/main" id="{848A36B8-4C76-48BD-A0E0-8B959287862E}"/>
            </a:ext>
          </a:extLst>
        </xdr:cNvPr>
        <xdr:cNvSpPr/>
      </xdr:nvSpPr>
      <xdr:spPr>
        <a:xfrm>
          <a:off x="396240" y="16017240"/>
          <a:ext cx="228600" cy="25146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9525</xdr:colOff>
      <xdr:row>26</xdr:row>
      <xdr:rowOff>0</xdr:rowOff>
    </xdr:from>
    <xdr:to>
      <xdr:col>11</xdr:col>
      <xdr:colOff>66675</xdr:colOff>
      <xdr:row>26</xdr:row>
      <xdr:rowOff>247650</xdr:rowOff>
    </xdr:to>
    <xdr:sp macro="" textlink="">
      <xdr:nvSpPr>
        <xdr:cNvPr id="2"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600-000002000000}"/>
            </a:ext>
          </a:extLst>
        </xdr:cNvPr>
        <xdr:cNvSpPr/>
      </xdr:nvSpPr>
      <xdr:spPr bwMode="auto">
        <a:xfrm>
          <a:off x="2009775" y="5133975"/>
          <a:ext cx="257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26</xdr:row>
      <xdr:rowOff>0</xdr:rowOff>
    </xdr:from>
    <xdr:to>
      <xdr:col>11</xdr:col>
      <xdr:colOff>66675</xdr:colOff>
      <xdr:row>26</xdr:row>
      <xdr:rowOff>247650</xdr:rowOff>
    </xdr:to>
    <xdr:sp macro="" textlink="">
      <xdr:nvSpPr>
        <xdr:cNvPr id="3"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600-000003000000}"/>
            </a:ext>
          </a:extLst>
        </xdr:cNvPr>
        <xdr:cNvSpPr/>
      </xdr:nvSpPr>
      <xdr:spPr bwMode="auto">
        <a:xfrm>
          <a:off x="2009775" y="5133975"/>
          <a:ext cx="257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104775</xdr:colOff>
      <xdr:row>75</xdr:row>
      <xdr:rowOff>0</xdr:rowOff>
    </xdr:from>
    <xdr:to>
      <xdr:col>21</xdr:col>
      <xdr:colOff>57150</xdr:colOff>
      <xdr:row>76</xdr:row>
      <xdr:rowOff>19050</xdr:rowOff>
    </xdr:to>
    <xdr:sp macro="" textlink="">
      <xdr:nvSpPr>
        <xdr:cNvPr id="2" name="Check Box 13" hidden="1">
          <a:extLst>
            <a:ext uri="{63B3BB69-23CF-44E3-9099-C40C66FF867C}">
              <a14:compatExt xmlns:a14="http://schemas.microsoft.com/office/drawing/2010/main" spid="_x0000_s2061"/>
            </a:ext>
            <a:ext uri="{FF2B5EF4-FFF2-40B4-BE49-F238E27FC236}">
              <a16:creationId xmlns:a16="http://schemas.microsoft.com/office/drawing/2014/main" id="{00000000-0008-0000-0800-000002000000}"/>
            </a:ext>
          </a:extLst>
        </xdr:cNvPr>
        <xdr:cNvSpPr/>
      </xdr:nvSpPr>
      <xdr:spPr bwMode="auto">
        <a:xfrm>
          <a:off x="3905250" y="88487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104775</xdr:colOff>
      <xdr:row>72</xdr:row>
      <xdr:rowOff>0</xdr:rowOff>
    </xdr:from>
    <xdr:to>
      <xdr:col>21</xdr:col>
      <xdr:colOff>57150</xdr:colOff>
      <xdr:row>73</xdr:row>
      <xdr:rowOff>19050</xdr:rowOff>
    </xdr:to>
    <xdr:sp macro="" textlink="">
      <xdr:nvSpPr>
        <xdr:cNvPr id="4" name="Check Box 13" hidden="1">
          <a:extLst>
            <a:ext uri="{63B3BB69-23CF-44E3-9099-C40C66FF867C}">
              <a14:compatExt xmlns:a14="http://schemas.microsoft.com/office/drawing/2010/main" spid="_x0000_s2061"/>
            </a:ext>
            <a:ext uri="{FF2B5EF4-FFF2-40B4-BE49-F238E27FC236}">
              <a16:creationId xmlns:a16="http://schemas.microsoft.com/office/drawing/2014/main" id="{00000000-0008-0000-0800-000004000000}"/>
            </a:ext>
          </a:extLst>
        </xdr:cNvPr>
        <xdr:cNvSpPr/>
      </xdr:nvSpPr>
      <xdr:spPr bwMode="auto">
        <a:xfrm>
          <a:off x="3905250" y="94202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133350</xdr:colOff>
      <xdr:row>12</xdr:row>
      <xdr:rowOff>76200</xdr:rowOff>
    </xdr:from>
    <xdr:to>
      <xdr:col>18</xdr:col>
      <xdr:colOff>163830</xdr:colOff>
      <xdr:row>12</xdr:row>
      <xdr:rowOff>323850</xdr:rowOff>
    </xdr:to>
    <xdr:sp macro="" textlink="">
      <xdr:nvSpPr>
        <xdr:cNvPr id="6" name="楕円 5">
          <a:extLst>
            <a:ext uri="{FF2B5EF4-FFF2-40B4-BE49-F238E27FC236}">
              <a16:creationId xmlns:a16="http://schemas.microsoft.com/office/drawing/2014/main" id="{1A58D47B-AB34-4F26-89A5-19D1095515B9}"/>
            </a:ext>
          </a:extLst>
        </xdr:cNvPr>
        <xdr:cNvSpPr/>
      </xdr:nvSpPr>
      <xdr:spPr>
        <a:xfrm>
          <a:off x="3533775" y="2524125"/>
          <a:ext cx="230505" cy="24765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nihongo@city.fukuoka.lg.jp"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70"/>
  <sheetViews>
    <sheetView showGridLines="0" tabSelected="1" zoomScaleNormal="100" workbookViewId="0">
      <selection activeCell="C17" sqref="C17:O17"/>
    </sheetView>
  </sheetViews>
  <sheetFormatPr defaultColWidth="2.625" defaultRowHeight="20.100000000000001" customHeight="1"/>
  <cols>
    <col min="1" max="16384" width="2.625" style="18"/>
  </cols>
  <sheetData>
    <row r="1" spans="1:28" ht="20.100000000000001" customHeight="1">
      <c r="A1" s="19" t="s">
        <v>261</v>
      </c>
    </row>
    <row r="2" spans="1:28" ht="7.5" customHeight="1"/>
    <row r="3" spans="1:28" ht="20.100000000000001" customHeight="1">
      <c r="A3" s="20" t="s">
        <v>21</v>
      </c>
      <c r="B3" s="20"/>
      <c r="C3" s="20"/>
      <c r="D3" s="20"/>
    </row>
    <row r="4" spans="1:28" ht="20.100000000000001" customHeight="1">
      <c r="C4" s="18" t="s">
        <v>20</v>
      </c>
    </row>
    <row r="5" spans="1:28" ht="20.100000000000001" customHeight="1">
      <c r="C5" s="228" t="s">
        <v>5</v>
      </c>
      <c r="D5" s="229"/>
      <c r="E5" s="229"/>
      <c r="F5" s="230"/>
      <c r="G5" s="237" t="s">
        <v>288</v>
      </c>
      <c r="H5" s="237"/>
      <c r="I5" s="237"/>
      <c r="J5" s="237"/>
      <c r="K5" s="237"/>
      <c r="L5" s="237"/>
      <c r="M5" s="237"/>
      <c r="N5" s="237"/>
      <c r="O5" s="237"/>
      <c r="P5" s="237"/>
      <c r="Q5" s="237"/>
      <c r="R5" s="237"/>
      <c r="S5" s="237"/>
      <c r="T5" s="237"/>
      <c r="U5" s="237"/>
      <c r="V5" s="237"/>
      <c r="W5" s="237"/>
      <c r="X5" s="237"/>
      <c r="Y5" s="237"/>
      <c r="Z5" s="237"/>
      <c r="AA5" s="237"/>
      <c r="AB5" s="238"/>
    </row>
    <row r="6" spans="1:28" ht="20.100000000000001" customHeight="1">
      <c r="C6" s="231" t="s">
        <v>7</v>
      </c>
      <c r="D6" s="232"/>
      <c r="E6" s="232"/>
      <c r="F6" s="233"/>
      <c r="G6" s="239" t="s">
        <v>289</v>
      </c>
      <c r="H6" s="239"/>
      <c r="I6" s="239"/>
      <c r="J6" s="239"/>
      <c r="K6" s="239"/>
      <c r="L6" s="239"/>
      <c r="M6" s="239"/>
      <c r="N6" s="239"/>
      <c r="O6" s="239"/>
      <c r="P6" s="239"/>
      <c r="Q6" s="239"/>
      <c r="R6" s="239"/>
      <c r="S6" s="239"/>
      <c r="T6" s="239"/>
      <c r="U6" s="239"/>
      <c r="V6" s="239"/>
      <c r="W6" s="239"/>
      <c r="X6" s="239"/>
      <c r="Y6" s="239"/>
      <c r="Z6" s="239"/>
      <c r="AA6" s="239"/>
      <c r="AB6" s="240"/>
    </row>
    <row r="7" spans="1:28" ht="20.100000000000001" customHeight="1">
      <c r="C7" s="234" t="s">
        <v>4</v>
      </c>
      <c r="D7" s="235"/>
      <c r="E7" s="235"/>
      <c r="F7" s="236"/>
      <c r="G7" s="21" t="s">
        <v>12</v>
      </c>
      <c r="H7" s="241" t="s">
        <v>297</v>
      </c>
      <c r="I7" s="241"/>
      <c r="J7" s="241"/>
      <c r="K7" s="241"/>
      <c r="L7" s="241"/>
      <c r="M7" s="241"/>
      <c r="N7" s="241"/>
      <c r="O7" s="246"/>
      <c r="P7" s="247"/>
      <c r="Q7" s="247"/>
      <c r="R7" s="247"/>
      <c r="S7" s="247"/>
      <c r="T7" s="247"/>
      <c r="U7" s="247"/>
      <c r="V7" s="247"/>
      <c r="W7" s="247"/>
      <c r="X7" s="247"/>
      <c r="Y7" s="247"/>
      <c r="Z7" s="247"/>
      <c r="AA7" s="247"/>
      <c r="AB7" s="248"/>
    </row>
    <row r="8" spans="1:28" ht="20.100000000000001" customHeight="1">
      <c r="C8" s="234"/>
      <c r="D8" s="235"/>
      <c r="E8" s="235"/>
      <c r="F8" s="236"/>
      <c r="G8" s="241" t="s">
        <v>55</v>
      </c>
      <c r="H8" s="241"/>
      <c r="I8" s="241"/>
      <c r="J8" s="241"/>
      <c r="K8" s="241"/>
      <c r="L8" s="241"/>
      <c r="M8" s="241"/>
      <c r="N8" s="241"/>
      <c r="O8" s="241"/>
      <c r="P8" s="241"/>
      <c r="Q8" s="241"/>
      <c r="R8" s="241"/>
      <c r="S8" s="241"/>
      <c r="T8" s="241"/>
      <c r="U8" s="241"/>
      <c r="V8" s="241"/>
      <c r="W8" s="241"/>
      <c r="X8" s="241"/>
      <c r="Y8" s="241"/>
      <c r="Z8" s="241"/>
      <c r="AA8" s="241"/>
      <c r="AB8" s="242"/>
    </row>
    <row r="9" spans="1:28" ht="20.100000000000001" customHeight="1">
      <c r="C9" s="231" t="s">
        <v>16</v>
      </c>
      <c r="D9" s="232"/>
      <c r="E9" s="232"/>
      <c r="F9" s="233"/>
      <c r="G9" s="239" t="s">
        <v>312</v>
      </c>
      <c r="H9" s="239"/>
      <c r="I9" s="239"/>
      <c r="J9" s="239"/>
      <c r="K9" s="239"/>
      <c r="L9" s="239"/>
      <c r="M9" s="239"/>
      <c r="N9" s="239"/>
      <c r="O9" s="239"/>
      <c r="P9" s="239"/>
      <c r="Q9" s="239"/>
      <c r="R9" s="239"/>
      <c r="S9" s="239"/>
      <c r="T9" s="239"/>
      <c r="U9" s="239"/>
      <c r="V9" s="239"/>
      <c r="W9" s="239"/>
      <c r="X9" s="239"/>
      <c r="Y9" s="239"/>
      <c r="Z9" s="239"/>
      <c r="AA9" s="239"/>
      <c r="AB9" s="240"/>
    </row>
    <row r="10" spans="1:28" ht="20.100000000000001" customHeight="1">
      <c r="C10" s="234" t="s">
        <v>17</v>
      </c>
      <c r="D10" s="235"/>
      <c r="E10" s="235"/>
      <c r="F10" s="236"/>
      <c r="G10" s="170" t="s">
        <v>299</v>
      </c>
      <c r="H10" s="226" t="s">
        <v>302</v>
      </c>
      <c r="I10" s="227"/>
      <c r="J10" s="227"/>
      <c r="K10" s="170" t="s">
        <v>300</v>
      </c>
      <c r="L10" s="227">
        <v>1234</v>
      </c>
      <c r="M10" s="227"/>
      <c r="N10" s="227"/>
      <c r="O10" s="227"/>
      <c r="P10" s="170" t="s">
        <v>301</v>
      </c>
      <c r="Q10" s="227">
        <v>5678</v>
      </c>
      <c r="R10" s="227"/>
      <c r="S10" s="227"/>
      <c r="T10" s="227"/>
      <c r="U10" s="170"/>
      <c r="V10" s="170"/>
      <c r="W10" s="170"/>
      <c r="X10" s="170"/>
      <c r="Y10" s="170"/>
      <c r="Z10" s="170"/>
      <c r="AA10" s="170"/>
      <c r="AB10" s="171"/>
    </row>
    <row r="11" spans="1:28" ht="20.100000000000001" customHeight="1">
      <c r="C11" s="231" t="s">
        <v>18</v>
      </c>
      <c r="D11" s="232"/>
      <c r="E11" s="232"/>
      <c r="F11" s="233"/>
      <c r="G11" s="250" t="s">
        <v>290</v>
      </c>
      <c r="H11" s="251"/>
      <c r="I11" s="251"/>
      <c r="J11" s="251"/>
      <c r="K11" s="251"/>
      <c r="L11" s="251"/>
      <c r="M11" s="251"/>
      <c r="N11" s="251"/>
      <c r="O11" s="251"/>
      <c r="P11" s="251"/>
      <c r="Q11" s="251"/>
      <c r="R11" s="251"/>
      <c r="S11" s="251"/>
      <c r="T11" s="251"/>
      <c r="U11" s="251"/>
      <c r="V11" s="251"/>
      <c r="W11" s="251"/>
      <c r="X11" s="251"/>
      <c r="Y11" s="251"/>
      <c r="Z11" s="251"/>
      <c r="AA11" s="251"/>
      <c r="AB11" s="252"/>
    </row>
    <row r="13" spans="1:28" ht="20.100000000000001" customHeight="1">
      <c r="A13" s="20" t="s">
        <v>19</v>
      </c>
      <c r="B13" s="20"/>
      <c r="C13" s="20"/>
    </row>
    <row r="14" spans="1:28" ht="20.100000000000001" customHeight="1">
      <c r="B14" s="18" t="s">
        <v>23</v>
      </c>
    </row>
    <row r="15" spans="1:28" ht="20.100000000000001" customHeight="1">
      <c r="C15" s="18" t="s">
        <v>22</v>
      </c>
    </row>
    <row r="16" spans="1:28" ht="20.25" customHeight="1">
      <c r="C16" s="165" t="s">
        <v>53</v>
      </c>
      <c r="D16" s="124"/>
      <c r="E16" s="124"/>
      <c r="F16" s="124"/>
      <c r="G16" s="124"/>
      <c r="H16" s="124"/>
      <c r="I16" s="124"/>
      <c r="J16" s="124"/>
      <c r="K16" s="124"/>
      <c r="L16" s="124"/>
      <c r="M16" s="124"/>
      <c r="N16" s="124"/>
      <c r="O16" s="124"/>
      <c r="P16" s="34"/>
      <c r="Q16" s="34"/>
      <c r="R16" s="34"/>
      <c r="S16" s="34"/>
      <c r="T16" s="34"/>
      <c r="U16" s="34"/>
      <c r="V16" s="34"/>
      <c r="W16" s="34"/>
      <c r="X16" s="34"/>
      <c r="Y16" s="34"/>
      <c r="Z16" s="34"/>
      <c r="AA16" s="34"/>
      <c r="AB16" s="34"/>
    </row>
    <row r="17" spans="1:48" ht="20.25" customHeight="1">
      <c r="C17" s="245" t="s">
        <v>58</v>
      </c>
      <c r="D17" s="245"/>
      <c r="E17" s="245"/>
      <c r="F17" s="245"/>
      <c r="G17" s="245"/>
      <c r="H17" s="245"/>
      <c r="I17" s="245"/>
      <c r="J17" s="245"/>
      <c r="K17" s="245"/>
      <c r="L17" s="245"/>
      <c r="M17" s="245"/>
      <c r="N17" s="245"/>
      <c r="O17" s="245"/>
      <c r="P17" s="124"/>
      <c r="Q17" s="124"/>
      <c r="R17" s="124"/>
      <c r="S17" s="124"/>
      <c r="T17" s="124"/>
      <c r="U17" s="124"/>
    </row>
    <row r="18" spans="1:48" ht="20.100000000000001" customHeight="1">
      <c r="C18" s="165" t="s">
        <v>57</v>
      </c>
      <c r="D18" s="124"/>
      <c r="E18" s="124"/>
      <c r="F18" s="124"/>
      <c r="G18" s="124"/>
      <c r="H18" s="124"/>
      <c r="I18" s="124"/>
      <c r="J18" s="124"/>
      <c r="K18" s="124"/>
      <c r="L18" s="124"/>
      <c r="M18" s="125"/>
      <c r="N18" s="125"/>
      <c r="O18" s="125"/>
      <c r="P18" s="125"/>
      <c r="Q18" s="125"/>
      <c r="R18" s="125"/>
      <c r="S18" s="125"/>
      <c r="T18" s="125"/>
      <c r="U18" s="125"/>
      <c r="V18" s="34"/>
    </row>
    <row r="19" spans="1:48" ht="20.100000000000001" customHeight="1">
      <c r="C19" s="166" t="s">
        <v>413</v>
      </c>
      <c r="D19" s="124"/>
      <c r="E19" s="124"/>
      <c r="F19" s="124"/>
      <c r="G19" s="124"/>
      <c r="H19" s="124"/>
      <c r="I19" s="124"/>
      <c r="J19" s="124"/>
      <c r="K19" s="124"/>
      <c r="L19" s="124"/>
      <c r="M19" s="124"/>
      <c r="N19" s="124"/>
      <c r="O19" s="124"/>
      <c r="P19" s="124"/>
      <c r="Q19" s="124"/>
      <c r="R19" s="124"/>
      <c r="S19" s="124"/>
      <c r="T19" s="124"/>
      <c r="U19" s="124"/>
      <c r="V19"/>
      <c r="W19"/>
      <c r="X19"/>
      <c r="Y19"/>
      <c r="Z19"/>
    </row>
    <row r="20" spans="1:48" ht="20.100000000000001" customHeight="1">
      <c r="C20" s="165" t="s">
        <v>257</v>
      </c>
      <c r="D20" s="124"/>
      <c r="E20" s="124"/>
      <c r="F20" s="124"/>
      <c r="G20" s="124"/>
      <c r="H20" s="124"/>
      <c r="I20" s="124"/>
      <c r="J20" s="124"/>
      <c r="K20" s="124"/>
      <c r="L20" s="124"/>
      <c r="M20" s="124"/>
      <c r="N20" s="124"/>
      <c r="O20" s="124"/>
      <c r="P20" s="124"/>
      <c r="Q20" s="124"/>
      <c r="R20" s="124"/>
      <c r="S20" s="124"/>
      <c r="T20" s="124"/>
      <c r="U20" s="124"/>
      <c r="V20"/>
      <c r="W20"/>
      <c r="X20"/>
      <c r="Y20"/>
      <c r="Z20"/>
    </row>
    <row r="22" spans="1:48" ht="20.100000000000001" customHeight="1">
      <c r="B22" s="18" t="s">
        <v>24</v>
      </c>
    </row>
    <row r="23" spans="1:48" ht="20.100000000000001" customHeight="1">
      <c r="C23" s="18" t="s">
        <v>50</v>
      </c>
    </row>
    <row r="24" spans="1:48" ht="20.100000000000001" customHeight="1">
      <c r="D24" s="243" t="s">
        <v>25</v>
      </c>
      <c r="E24" s="243"/>
      <c r="F24" s="243"/>
      <c r="G24" s="243"/>
      <c r="H24" s="243"/>
      <c r="I24" s="243"/>
      <c r="J24" s="33" t="s">
        <v>410</v>
      </c>
      <c r="Q24" s="22"/>
      <c r="AD24" s="32"/>
    </row>
    <row r="25" spans="1:48" ht="20.100000000000001" customHeight="1">
      <c r="D25" s="243" t="s">
        <v>26</v>
      </c>
      <c r="E25" s="243"/>
      <c r="F25" s="243"/>
      <c r="G25" s="243"/>
      <c r="H25" s="243"/>
      <c r="I25" s="243"/>
      <c r="J25" s="18" t="s">
        <v>54</v>
      </c>
    </row>
    <row r="26" spans="1:48" ht="20.100000000000001" customHeight="1">
      <c r="J26" s="18" t="s">
        <v>55</v>
      </c>
    </row>
    <row r="27" spans="1:48" ht="20.100000000000001" customHeight="1">
      <c r="J27" s="18" t="s">
        <v>60</v>
      </c>
    </row>
    <row r="29" spans="1:48" ht="20.100000000000001" customHeight="1">
      <c r="A29" s="23" t="s">
        <v>40</v>
      </c>
      <c r="AE29" s="23" t="s">
        <v>262</v>
      </c>
    </row>
    <row r="30" spans="1:48" ht="20.100000000000001" customHeight="1">
      <c r="C30" s="18" t="s">
        <v>56</v>
      </c>
      <c r="AG30" s="18" t="s">
        <v>263</v>
      </c>
    </row>
    <row r="31" spans="1:48" ht="20.100000000000001" customHeight="1">
      <c r="AG31" s="125" t="s">
        <v>265</v>
      </c>
      <c r="AH31" s="34"/>
      <c r="AI31" s="34"/>
      <c r="AJ31" s="34"/>
      <c r="AK31" s="34"/>
      <c r="AL31" s="34"/>
      <c r="AM31" s="34"/>
      <c r="AN31" s="34"/>
      <c r="AO31" s="34"/>
      <c r="AP31" s="34"/>
      <c r="AQ31" s="34"/>
      <c r="AR31" s="34"/>
      <c r="AS31" s="34"/>
      <c r="AT31" s="34"/>
      <c r="AU31" s="34"/>
      <c r="AV31" s="34"/>
    </row>
    <row r="32" spans="1:48" ht="20.100000000000001" customHeight="1">
      <c r="A32" s="20" t="s">
        <v>32</v>
      </c>
      <c r="B32" s="20"/>
      <c r="C32" s="20"/>
      <c r="D32" s="20"/>
      <c r="AG32" s="244"/>
      <c r="AH32" s="244"/>
      <c r="AI32" s="244"/>
      <c r="AJ32" s="244"/>
      <c r="AK32" s="244"/>
      <c r="AL32" s="244"/>
      <c r="AM32" s="244"/>
      <c r="AN32" s="244"/>
      <c r="AO32" s="244"/>
      <c r="AP32" s="244"/>
    </row>
    <row r="33" spans="1:50" ht="20.100000000000001" customHeight="1">
      <c r="C33" s="18" t="s">
        <v>268</v>
      </c>
      <c r="AG33" s="244"/>
      <c r="AH33" s="244"/>
      <c r="AI33" s="244"/>
      <c r="AJ33" s="244"/>
      <c r="AK33" s="244"/>
      <c r="AL33" s="244"/>
      <c r="AM33" s="244"/>
      <c r="AN33" s="244"/>
      <c r="AO33" s="244"/>
      <c r="AP33" s="244"/>
    </row>
    <row r="34" spans="1:50" ht="20.100000000000001" customHeight="1">
      <c r="C34" s="18" t="s">
        <v>59</v>
      </c>
    </row>
    <row r="36" spans="1:50" ht="20.100000000000001" customHeight="1">
      <c r="A36" s="24" t="s">
        <v>33</v>
      </c>
      <c r="B36" s="24"/>
      <c r="C36" s="24"/>
      <c r="D36" s="24"/>
    </row>
    <row r="37" spans="1:50" ht="20.100000000000001" customHeight="1">
      <c r="B37" s="18" t="s">
        <v>37</v>
      </c>
      <c r="AE37" s="23"/>
    </row>
    <row r="38" spans="1:50" ht="20.100000000000001" customHeight="1">
      <c r="C38" s="18" t="s">
        <v>22</v>
      </c>
    </row>
    <row r="39" spans="1:50" ht="20.100000000000001" customHeight="1">
      <c r="C39" s="245" t="s">
        <v>264</v>
      </c>
      <c r="D39" s="245"/>
      <c r="E39" s="245"/>
      <c r="F39" s="245"/>
      <c r="G39" s="245"/>
      <c r="H39" s="245"/>
      <c r="I39" s="245"/>
      <c r="J39" s="245"/>
      <c r="K39" s="245"/>
      <c r="L39" s="245"/>
      <c r="M39" s="245"/>
      <c r="N39" s="245"/>
      <c r="O39" s="245"/>
      <c r="P39" s="245"/>
      <c r="AG39" s="244"/>
      <c r="AH39" s="244"/>
      <c r="AI39" s="244"/>
      <c r="AJ39" s="244"/>
      <c r="AK39" s="244"/>
      <c r="AL39" s="244"/>
      <c r="AM39" s="244"/>
      <c r="AN39" s="244"/>
      <c r="AO39" s="244"/>
      <c r="AP39" s="244"/>
      <c r="AQ39" s="244"/>
      <c r="AR39" s="244"/>
      <c r="AS39" s="244"/>
      <c r="AT39" s="244"/>
      <c r="AU39" s="244"/>
      <c r="AV39" s="244"/>
      <c r="AW39" s="244"/>
      <c r="AX39" s="244"/>
    </row>
    <row r="40" spans="1:50" ht="20.100000000000001" customHeight="1">
      <c r="C40" s="245" t="s">
        <v>412</v>
      </c>
      <c r="D40" s="245"/>
      <c r="E40" s="245"/>
      <c r="F40" s="245"/>
      <c r="G40" s="245"/>
      <c r="H40" s="245"/>
      <c r="I40" s="245"/>
      <c r="J40" s="245"/>
      <c r="K40" s="245"/>
      <c r="L40" s="245"/>
    </row>
    <row r="41" spans="1:50" ht="20.100000000000001" customHeight="1">
      <c r="C41" s="245" t="s">
        <v>414</v>
      </c>
      <c r="D41" s="245"/>
      <c r="E41" s="245"/>
      <c r="F41" s="245"/>
      <c r="G41" s="245"/>
      <c r="H41" s="245"/>
      <c r="I41" s="245"/>
      <c r="J41" s="245"/>
      <c r="K41" s="245"/>
      <c r="L41" s="245"/>
      <c r="M41" s="245"/>
      <c r="N41" s="245"/>
      <c r="O41" s="245"/>
      <c r="P41" s="245"/>
      <c r="Q41" s="245"/>
    </row>
    <row r="42" spans="1:50" ht="20.100000000000001" customHeight="1">
      <c r="C42" s="703" t="s">
        <v>415</v>
      </c>
      <c r="D42" s="703"/>
      <c r="E42" s="703"/>
      <c r="F42" s="703"/>
      <c r="G42" s="703"/>
      <c r="H42" s="703"/>
      <c r="I42" s="703"/>
      <c r="J42" s="703"/>
      <c r="K42" s="703"/>
      <c r="L42" s="703"/>
      <c r="M42" s="703"/>
      <c r="N42" s="703"/>
      <c r="O42" s="703"/>
      <c r="P42" s="224"/>
      <c r="Q42" s="224"/>
    </row>
    <row r="44" spans="1:50" ht="20.100000000000001" customHeight="1">
      <c r="B44" s="18" t="s">
        <v>46</v>
      </c>
    </row>
    <row r="45" spans="1:50" ht="20.100000000000001" customHeight="1">
      <c r="C45" s="18" t="s">
        <v>47</v>
      </c>
    </row>
    <row r="46" spans="1:50" ht="20.100000000000001" customHeight="1">
      <c r="C46" s="18" t="s">
        <v>272</v>
      </c>
    </row>
    <row r="47" spans="1:50" ht="20.100000000000001" customHeight="1">
      <c r="D47" s="18" t="s">
        <v>284</v>
      </c>
    </row>
    <row r="48" spans="1:50" ht="20.100000000000001" customHeight="1">
      <c r="D48" s="18" t="s">
        <v>48</v>
      </c>
    </row>
    <row r="49" spans="1:16" ht="20.100000000000001" customHeight="1">
      <c r="D49" s="18" t="s">
        <v>273</v>
      </c>
    </row>
    <row r="51" spans="1:16" ht="20.100000000000001" customHeight="1">
      <c r="B51" s="18" t="s">
        <v>24</v>
      </c>
    </row>
    <row r="52" spans="1:16" ht="20.100000000000001" customHeight="1">
      <c r="C52" s="18" t="s">
        <v>49</v>
      </c>
    </row>
    <row r="53" spans="1:16" ht="20.100000000000001" customHeight="1">
      <c r="D53" s="243" t="s">
        <v>45</v>
      </c>
      <c r="E53" s="243"/>
      <c r="F53" s="243"/>
      <c r="G53" s="243"/>
      <c r="H53" s="243"/>
      <c r="I53" s="243"/>
      <c r="J53" s="18" t="s">
        <v>54</v>
      </c>
    </row>
    <row r="54" spans="1:16" ht="20.100000000000001" customHeight="1">
      <c r="J54" s="18" t="s">
        <v>266</v>
      </c>
    </row>
    <row r="55" spans="1:16" ht="20.100000000000001" customHeight="1">
      <c r="J55" s="18" t="s">
        <v>267</v>
      </c>
    </row>
    <row r="57" spans="1:16" ht="20.100000000000001" customHeight="1">
      <c r="A57" s="23" t="s">
        <v>269</v>
      </c>
    </row>
    <row r="58" spans="1:16" ht="20.100000000000001" customHeight="1">
      <c r="C58" s="18" t="s">
        <v>270</v>
      </c>
    </row>
    <row r="60" spans="1:16" ht="20.100000000000001" customHeight="1">
      <c r="A60" s="20" t="s">
        <v>41</v>
      </c>
      <c r="B60" s="25"/>
      <c r="C60" s="25"/>
    </row>
    <row r="61" spans="1:16" ht="20.100000000000001" customHeight="1">
      <c r="B61" s="18" t="s">
        <v>271</v>
      </c>
    </row>
    <row r="62" spans="1:16" ht="20.100000000000001" customHeight="1">
      <c r="C62" s="253" t="s">
        <v>411</v>
      </c>
      <c r="D62" s="253"/>
      <c r="E62" s="253"/>
      <c r="F62" s="253"/>
      <c r="G62" s="253"/>
      <c r="H62" s="253"/>
      <c r="I62" s="253"/>
      <c r="J62" s="253"/>
      <c r="K62" s="253"/>
      <c r="L62" s="253"/>
      <c r="M62" s="253"/>
      <c r="N62" s="26" t="s">
        <v>408</v>
      </c>
      <c r="O62" s="27"/>
      <c r="P62" s="27"/>
    </row>
    <row r="63" spans="1:16" ht="20.100000000000001" customHeight="1">
      <c r="C63" s="249"/>
      <c r="D63" s="249"/>
      <c r="E63" s="249"/>
      <c r="F63" s="249"/>
      <c r="G63" s="249"/>
      <c r="H63" s="249"/>
      <c r="I63" s="249"/>
      <c r="J63" s="249"/>
      <c r="K63" s="249"/>
      <c r="L63" s="249"/>
    </row>
    <row r="65" spans="1:23" ht="20.100000000000001" customHeight="1">
      <c r="B65" s="18" t="s">
        <v>409</v>
      </c>
    </row>
    <row r="66" spans="1:23" ht="20.100000000000001" customHeight="1">
      <c r="C66" s="18" t="s">
        <v>38</v>
      </c>
    </row>
    <row r="67" spans="1:23" ht="20.100000000000001" customHeight="1">
      <c r="D67" s="243" t="s">
        <v>39</v>
      </c>
      <c r="E67" s="243"/>
      <c r="F67" s="243"/>
      <c r="G67" s="243"/>
      <c r="H67" s="243"/>
      <c r="I67" s="243"/>
      <c r="J67" s="225" t="s">
        <v>283</v>
      </c>
      <c r="K67" s="225"/>
      <c r="L67" s="225"/>
      <c r="M67" s="225"/>
      <c r="N67" s="225"/>
      <c r="O67" s="225"/>
      <c r="P67" s="225"/>
      <c r="Q67" s="225"/>
      <c r="R67" s="225"/>
      <c r="S67" s="225"/>
      <c r="T67" s="225"/>
      <c r="U67" s="225"/>
      <c r="V67" s="225"/>
      <c r="W67" s="225"/>
    </row>
    <row r="69" spans="1:23" ht="20.100000000000001" customHeight="1">
      <c r="A69" s="23" t="s">
        <v>42</v>
      </c>
    </row>
    <row r="70" spans="1:23" ht="20.100000000000001" customHeight="1">
      <c r="C70" s="18" t="s">
        <v>43</v>
      </c>
    </row>
  </sheetData>
  <sheetProtection selectLockedCells="1"/>
  <mergeCells count="31">
    <mergeCell ref="C42:O42"/>
    <mergeCell ref="AG39:AX39"/>
    <mergeCell ref="C39:P39"/>
    <mergeCell ref="O7:AB7"/>
    <mergeCell ref="C63:L63"/>
    <mergeCell ref="AG33:AP33"/>
    <mergeCell ref="C40:L40"/>
    <mergeCell ref="D24:I24"/>
    <mergeCell ref="D25:I25"/>
    <mergeCell ref="AG32:AP32"/>
    <mergeCell ref="G11:AB11"/>
    <mergeCell ref="C9:F9"/>
    <mergeCell ref="C10:F10"/>
    <mergeCell ref="C11:F11"/>
    <mergeCell ref="C17:O17"/>
    <mergeCell ref="C62:M62"/>
    <mergeCell ref="J67:W67"/>
    <mergeCell ref="H10:J10"/>
    <mergeCell ref="L10:O10"/>
    <mergeCell ref="Q10:T10"/>
    <mergeCell ref="C5:F5"/>
    <mergeCell ref="C6:F6"/>
    <mergeCell ref="C7:F8"/>
    <mergeCell ref="G5:AB5"/>
    <mergeCell ref="G6:AB6"/>
    <mergeCell ref="H7:N7"/>
    <mergeCell ref="G8:AB8"/>
    <mergeCell ref="G9:AB9"/>
    <mergeCell ref="D67:I67"/>
    <mergeCell ref="D53:I53"/>
    <mergeCell ref="C41:Q41"/>
  </mergeCells>
  <phoneticPr fontId="4"/>
  <dataValidations count="1">
    <dataValidation imeMode="off" allowBlank="1" showInputMessage="1" showErrorMessage="1" sqref="H7:N7 G10:H11 I11:J11 K10:L11 M11:O11 P10:Q11 U10:AB11 R11:T11"/>
  </dataValidations>
  <hyperlinks>
    <hyperlink ref="J24" r:id="rId1"/>
    <hyperlink ref="C16" location="'(1)補助金交付申請書（様式1号）'!A1" display="(1)福岡市日本語教室補助金交付申請書（様式第１号）"/>
    <hyperlink ref="C17:O17" location="'(2)団体概要書（様式1-1）'!A1" display="(2)団体概要書（様式第１-１号）"/>
    <hyperlink ref="C18" location="'(3)活動計画書（様式１-２-1）'!A1" display="(3)活動計画書（様式第１-２号）"/>
    <hyperlink ref="C19" location="'(４)登録者名簿（様式1-2-2）'!A1" display="(4)登録者名簿（様式1-2-2,3）"/>
    <hyperlink ref="C20" location="'(5)収支予算書（様式１-3）'!A1" display="(5)収支予算書（様式第１-３号）"/>
    <hyperlink ref="AG31" location="'(6)変更承認申請書（様式第3号）'!A1" display="(6)交付決定内容変更等承認申請書（様式第３号）"/>
    <hyperlink ref="C39:P39" location="'(7)実績報告書（様式第4号）'!A1" display="(7)実績報告書（様式第４号）"/>
    <hyperlink ref="C40:L40" location="'(8)活動報告書（様式第4-1号）'!A1" display="(8)活動報告書（様式４-１）"/>
    <hyperlink ref="J67" display="nihongo@fukuoka.city.lg.jp"/>
    <hyperlink ref="G11" display="kokusaikoryu.....@fukuoka.com"/>
    <hyperlink ref="C41:Q41" location="'(9)登録者名簿（様式4-1-3,4）'!Print_Area" display="(9)登録者名簿（様式第４-１-３,４号）"/>
    <hyperlink ref="C42:O42" location="'(10)収支決算書（様式4-2）'!Print_Area" display="(10)収支決算書（様式第４-２号）"/>
  </hyperlinks>
  <pageMargins left="0.7" right="0.7" top="0.75" bottom="0.75" header="0.3" footer="0.3"/>
  <pageSetup paperSize="8" orientation="landscape"/>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BL61"/>
  <sheetViews>
    <sheetView showGridLines="0" view="pageBreakPreview" zoomScale="73" zoomScaleNormal="100" zoomScaleSheetLayoutView="73" workbookViewId="0">
      <pane ySplit="3" topLeftCell="A55" activePane="bottomLeft" state="frozen"/>
      <selection activeCell="AL7" sqref="AL7"/>
      <selection pane="bottomLeft" activeCell="AF14" sqref="AF14"/>
    </sheetView>
  </sheetViews>
  <sheetFormatPr defaultColWidth="9" defaultRowHeight="15" customHeight="1"/>
  <cols>
    <col min="1" max="1" width="3.625" style="2" customWidth="1"/>
    <col min="2" max="12" width="2.625" style="2" customWidth="1"/>
    <col min="13" max="64" width="3.625" style="2" customWidth="1"/>
    <col min="65" max="16384" width="9" style="2"/>
  </cols>
  <sheetData>
    <row r="1" spans="1:64" ht="3.75" customHeight="1"/>
    <row r="2" spans="1:64" ht="21.75" customHeight="1">
      <c r="B2" s="254" t="s">
        <v>44</v>
      </c>
      <c r="C2" s="254"/>
      <c r="D2" s="254"/>
      <c r="E2" s="254"/>
      <c r="F2" s="254"/>
      <c r="G2" s="254"/>
      <c r="H2" s="254"/>
      <c r="I2" s="254"/>
      <c r="J2" s="254"/>
      <c r="K2" s="149"/>
      <c r="L2" s="149"/>
      <c r="M2" s="149"/>
      <c r="N2" s="149"/>
    </row>
    <row r="3" spans="1:64" ht="3.75" customHeight="1"/>
    <row r="4" spans="1:64" ht="19.5" customHeight="1">
      <c r="A4" s="2" t="s">
        <v>275</v>
      </c>
    </row>
    <row r="5" spans="1:64" ht="19.5" customHeight="1">
      <c r="A5" s="51" t="s">
        <v>276</v>
      </c>
      <c r="BJ5" s="38" t="s">
        <v>125</v>
      </c>
    </row>
    <row r="6" spans="1:64" ht="20.100000000000001" customHeight="1">
      <c r="A6" s="366"/>
      <c r="B6" s="368" t="s">
        <v>123</v>
      </c>
      <c r="C6" s="369"/>
      <c r="D6" s="369"/>
      <c r="E6" s="369"/>
      <c r="F6" s="369"/>
      <c r="G6" s="370"/>
      <c r="H6" s="374" t="s">
        <v>238</v>
      </c>
      <c r="I6" s="375"/>
      <c r="J6" s="375"/>
      <c r="K6" s="375"/>
      <c r="L6" s="375"/>
      <c r="M6" s="374" t="s">
        <v>239</v>
      </c>
      <c r="N6" s="370"/>
      <c r="O6" s="608">
        <v>4</v>
      </c>
      <c r="P6" s="609"/>
      <c r="Q6" s="609"/>
      <c r="R6" s="610"/>
      <c r="S6" s="608">
        <v>5</v>
      </c>
      <c r="T6" s="609"/>
      <c r="U6" s="609"/>
      <c r="V6" s="610"/>
      <c r="W6" s="608">
        <v>6</v>
      </c>
      <c r="X6" s="609"/>
      <c r="Y6" s="609"/>
      <c r="Z6" s="610"/>
      <c r="AA6" s="608">
        <v>7</v>
      </c>
      <c r="AB6" s="609"/>
      <c r="AC6" s="609"/>
      <c r="AD6" s="610"/>
      <c r="AE6" s="608">
        <v>8</v>
      </c>
      <c r="AF6" s="609"/>
      <c r="AG6" s="609"/>
      <c r="AH6" s="610"/>
      <c r="AI6" s="608">
        <v>9</v>
      </c>
      <c r="AJ6" s="609"/>
      <c r="AK6" s="609"/>
      <c r="AL6" s="610"/>
      <c r="AM6" s="608">
        <v>10</v>
      </c>
      <c r="AN6" s="609"/>
      <c r="AO6" s="609"/>
      <c r="AP6" s="610"/>
      <c r="AQ6" s="608">
        <v>11</v>
      </c>
      <c r="AR6" s="609"/>
      <c r="AS6" s="609"/>
      <c r="AT6" s="610"/>
      <c r="AU6" s="608">
        <v>12</v>
      </c>
      <c r="AV6" s="609"/>
      <c r="AW6" s="609"/>
      <c r="AX6" s="610"/>
      <c r="AY6" s="608">
        <v>1</v>
      </c>
      <c r="AZ6" s="609"/>
      <c r="BA6" s="609"/>
      <c r="BB6" s="610"/>
      <c r="BC6" s="608">
        <v>2</v>
      </c>
      <c r="BD6" s="609"/>
      <c r="BE6" s="609"/>
      <c r="BF6" s="610"/>
      <c r="BG6" s="608">
        <v>3</v>
      </c>
      <c r="BH6" s="609"/>
      <c r="BI6" s="609"/>
      <c r="BJ6" s="610"/>
      <c r="BK6" s="379" t="s">
        <v>274</v>
      </c>
      <c r="BL6" s="379" t="s">
        <v>142</v>
      </c>
    </row>
    <row r="7" spans="1:64" s="38" customFormat="1" ht="20.100000000000001" customHeight="1">
      <c r="A7" s="367"/>
      <c r="B7" s="371"/>
      <c r="C7" s="372"/>
      <c r="D7" s="372"/>
      <c r="E7" s="372"/>
      <c r="F7" s="372"/>
      <c r="G7" s="373"/>
      <c r="H7" s="376"/>
      <c r="I7" s="377"/>
      <c r="J7" s="377"/>
      <c r="K7" s="377"/>
      <c r="L7" s="377"/>
      <c r="M7" s="371"/>
      <c r="N7" s="373"/>
      <c r="O7" s="184">
        <v>5</v>
      </c>
      <c r="P7" s="184">
        <v>12</v>
      </c>
      <c r="Q7" s="184">
        <v>19</v>
      </c>
      <c r="R7" s="184">
        <v>26</v>
      </c>
      <c r="S7" s="184">
        <v>10</v>
      </c>
      <c r="T7" s="184">
        <v>17</v>
      </c>
      <c r="U7" s="184">
        <v>24</v>
      </c>
      <c r="V7" s="184">
        <v>31</v>
      </c>
      <c r="W7" s="184">
        <v>7</v>
      </c>
      <c r="X7" s="184">
        <v>14</v>
      </c>
      <c r="Y7" s="184">
        <v>21</v>
      </c>
      <c r="Z7" s="184">
        <v>28</v>
      </c>
      <c r="AA7" s="184">
        <v>5</v>
      </c>
      <c r="AB7" s="184">
        <v>12</v>
      </c>
      <c r="AC7" s="184">
        <v>19</v>
      </c>
      <c r="AD7" s="184">
        <v>26</v>
      </c>
      <c r="AE7" s="184">
        <v>2</v>
      </c>
      <c r="AF7" s="184">
        <v>9</v>
      </c>
      <c r="AG7" s="184">
        <v>23</v>
      </c>
      <c r="AH7" s="184">
        <v>31</v>
      </c>
      <c r="AI7" s="184">
        <v>6</v>
      </c>
      <c r="AJ7" s="184">
        <v>13</v>
      </c>
      <c r="AK7" s="184">
        <v>20</v>
      </c>
      <c r="AL7" s="184">
        <v>27</v>
      </c>
      <c r="AM7" s="184">
        <v>4</v>
      </c>
      <c r="AN7" s="184">
        <v>11</v>
      </c>
      <c r="AO7" s="184">
        <v>18</v>
      </c>
      <c r="AP7" s="184">
        <v>25</v>
      </c>
      <c r="AQ7" s="184">
        <v>1</v>
      </c>
      <c r="AR7" s="184">
        <v>8</v>
      </c>
      <c r="AS7" s="184">
        <v>15</v>
      </c>
      <c r="AT7" s="184">
        <v>22</v>
      </c>
      <c r="AU7" s="184">
        <v>6</v>
      </c>
      <c r="AV7" s="184">
        <v>13</v>
      </c>
      <c r="AW7" s="184">
        <v>20</v>
      </c>
      <c r="AX7" s="184"/>
      <c r="AY7" s="184"/>
      <c r="AZ7" s="184"/>
      <c r="BA7" s="184"/>
      <c r="BB7" s="184"/>
      <c r="BC7" s="184"/>
      <c r="BD7" s="184"/>
      <c r="BE7" s="184"/>
      <c r="BF7" s="184"/>
      <c r="BG7" s="184"/>
      <c r="BH7" s="184"/>
      <c r="BI7" s="184"/>
      <c r="BJ7" s="184"/>
      <c r="BK7" s="379"/>
      <c r="BL7" s="379"/>
    </row>
    <row r="8" spans="1:64" ht="30" customHeight="1">
      <c r="A8" s="50">
        <v>1</v>
      </c>
      <c r="B8" s="291" t="s">
        <v>337</v>
      </c>
      <c r="C8" s="292"/>
      <c r="D8" s="292"/>
      <c r="E8" s="292"/>
      <c r="F8" s="292"/>
      <c r="G8" s="293"/>
      <c r="H8" s="291" t="s">
        <v>349</v>
      </c>
      <c r="I8" s="292"/>
      <c r="J8" s="292"/>
      <c r="K8" s="292"/>
      <c r="L8" s="293"/>
      <c r="M8" s="291" t="s">
        <v>240</v>
      </c>
      <c r="N8" s="293"/>
      <c r="O8" s="184" t="s">
        <v>124</v>
      </c>
      <c r="P8" s="184" t="s">
        <v>124</v>
      </c>
      <c r="Q8" s="184" t="s">
        <v>124</v>
      </c>
      <c r="R8" s="184" t="s">
        <v>124</v>
      </c>
      <c r="S8" s="184" t="s">
        <v>124</v>
      </c>
      <c r="T8" s="184" t="s">
        <v>124</v>
      </c>
      <c r="U8" s="184" t="s">
        <v>124</v>
      </c>
      <c r="V8" s="184" t="s">
        <v>124</v>
      </c>
      <c r="W8" s="184" t="s">
        <v>124</v>
      </c>
      <c r="X8" s="184" t="s">
        <v>124</v>
      </c>
      <c r="Y8" s="184" t="s">
        <v>124</v>
      </c>
      <c r="Z8" s="184" t="s">
        <v>124</v>
      </c>
      <c r="AA8" s="184" t="s">
        <v>124</v>
      </c>
      <c r="AB8" s="184" t="s">
        <v>124</v>
      </c>
      <c r="AC8" s="184" t="s">
        <v>124</v>
      </c>
      <c r="AD8" s="184" t="s">
        <v>124</v>
      </c>
      <c r="AE8" s="184" t="s">
        <v>124</v>
      </c>
      <c r="AF8" s="184" t="s">
        <v>124</v>
      </c>
      <c r="AG8" s="184" t="s">
        <v>124</v>
      </c>
      <c r="AH8" s="184" t="s">
        <v>124</v>
      </c>
      <c r="AI8" s="184" t="s">
        <v>124</v>
      </c>
      <c r="AJ8" s="184" t="s">
        <v>124</v>
      </c>
      <c r="AK8" s="184" t="s">
        <v>124</v>
      </c>
      <c r="AL8" s="184" t="s">
        <v>124</v>
      </c>
      <c r="AM8" s="184" t="s">
        <v>124</v>
      </c>
      <c r="AN8" s="184" t="s">
        <v>124</v>
      </c>
      <c r="AO8" s="184" t="s">
        <v>124</v>
      </c>
      <c r="AP8" s="184" t="s">
        <v>124</v>
      </c>
      <c r="AQ8" s="184" t="s">
        <v>124</v>
      </c>
      <c r="AR8" s="184" t="s">
        <v>124</v>
      </c>
      <c r="AS8" s="184" t="s">
        <v>124</v>
      </c>
      <c r="AT8" s="184" t="s">
        <v>124</v>
      </c>
      <c r="AU8" s="184" t="s">
        <v>124</v>
      </c>
      <c r="AV8" s="184" t="s">
        <v>124</v>
      </c>
      <c r="AW8" s="184" t="s">
        <v>126</v>
      </c>
      <c r="AX8" s="184"/>
      <c r="AY8" s="184"/>
      <c r="AZ8" s="184"/>
      <c r="BA8" s="184"/>
      <c r="BB8" s="184"/>
      <c r="BC8" s="184"/>
      <c r="BD8" s="184"/>
      <c r="BE8" s="184"/>
      <c r="BF8" s="184"/>
      <c r="BG8" s="184"/>
      <c r="BH8" s="184"/>
      <c r="BI8" s="184"/>
      <c r="BJ8" s="184"/>
      <c r="BK8" s="188">
        <f>COUNTIF(O8:BJ8,"〇")</f>
        <v>34</v>
      </c>
      <c r="BL8" s="188">
        <f>COUNTIF(O8:BJ8,"-")+BK8</f>
        <v>35</v>
      </c>
    </row>
    <row r="9" spans="1:64" ht="30" customHeight="1">
      <c r="A9" s="50">
        <v>2</v>
      </c>
      <c r="B9" s="291" t="s">
        <v>338</v>
      </c>
      <c r="C9" s="292"/>
      <c r="D9" s="292"/>
      <c r="E9" s="292"/>
      <c r="F9" s="292"/>
      <c r="G9" s="293"/>
      <c r="H9" s="291" t="s">
        <v>350</v>
      </c>
      <c r="I9" s="292"/>
      <c r="J9" s="292"/>
      <c r="K9" s="292"/>
      <c r="L9" s="293"/>
      <c r="M9" s="291" t="s">
        <v>240</v>
      </c>
      <c r="N9" s="293"/>
      <c r="O9" s="184" t="s">
        <v>124</v>
      </c>
      <c r="P9" s="184" t="s">
        <v>124</v>
      </c>
      <c r="Q9" s="184" t="s">
        <v>124</v>
      </c>
      <c r="R9" s="184" t="s">
        <v>124</v>
      </c>
      <c r="S9" s="184" t="s">
        <v>124</v>
      </c>
      <c r="T9" s="184" t="s">
        <v>124</v>
      </c>
      <c r="U9" s="184" t="s">
        <v>124</v>
      </c>
      <c r="V9" s="184" t="s">
        <v>124</v>
      </c>
      <c r="W9" s="184" t="s">
        <v>124</v>
      </c>
      <c r="X9" s="184" t="s">
        <v>124</v>
      </c>
      <c r="Y9" s="184" t="s">
        <v>124</v>
      </c>
      <c r="Z9" s="184" t="s">
        <v>124</v>
      </c>
      <c r="AA9" s="184" t="s">
        <v>124</v>
      </c>
      <c r="AB9" s="184" t="s">
        <v>124</v>
      </c>
      <c r="AC9" s="184" t="s">
        <v>124</v>
      </c>
      <c r="AD9" s="184" t="s">
        <v>124</v>
      </c>
      <c r="AE9" s="184" t="s">
        <v>124</v>
      </c>
      <c r="AF9" s="184" t="s">
        <v>124</v>
      </c>
      <c r="AG9" s="184" t="s">
        <v>124</v>
      </c>
      <c r="AH9" s="184" t="s">
        <v>124</v>
      </c>
      <c r="AI9" s="184" t="s">
        <v>124</v>
      </c>
      <c r="AJ9" s="184" t="s">
        <v>124</v>
      </c>
      <c r="AK9" s="184" t="s">
        <v>124</v>
      </c>
      <c r="AL9" s="184" t="s">
        <v>124</v>
      </c>
      <c r="AM9" s="184" t="s">
        <v>124</v>
      </c>
      <c r="AN9" s="184" t="s">
        <v>124</v>
      </c>
      <c r="AO9" s="184" t="s">
        <v>124</v>
      </c>
      <c r="AP9" s="184" t="s">
        <v>124</v>
      </c>
      <c r="AQ9" s="184" t="s">
        <v>124</v>
      </c>
      <c r="AR9" s="184" t="s">
        <v>124</v>
      </c>
      <c r="AS9" s="184" t="s">
        <v>124</v>
      </c>
      <c r="AT9" s="184" t="s">
        <v>126</v>
      </c>
      <c r="AU9" s="184" t="s">
        <v>126</v>
      </c>
      <c r="AV9" s="184" t="s">
        <v>126</v>
      </c>
      <c r="AW9" s="184" t="s">
        <v>126</v>
      </c>
      <c r="AX9" s="184"/>
      <c r="AY9" s="184"/>
      <c r="AZ9" s="184"/>
      <c r="BA9" s="184"/>
      <c r="BB9" s="184"/>
      <c r="BC9" s="184"/>
      <c r="BD9" s="184"/>
      <c r="BE9" s="184"/>
      <c r="BF9" s="184"/>
      <c r="BG9" s="184"/>
      <c r="BH9" s="184"/>
      <c r="BI9" s="184"/>
      <c r="BJ9" s="184"/>
      <c r="BK9" s="188">
        <f t="shared" ref="BK9:BK27" si="0">COUNTIF(O9:BJ9,"〇")</f>
        <v>31</v>
      </c>
      <c r="BL9" s="188">
        <f t="shared" ref="BL9:BL27" si="1">COUNTIF(O9:BJ9,"-")+BK9</f>
        <v>35</v>
      </c>
    </row>
    <row r="10" spans="1:64" ht="30" customHeight="1">
      <c r="A10" s="50">
        <v>3</v>
      </c>
      <c r="B10" s="291" t="s">
        <v>339</v>
      </c>
      <c r="C10" s="292"/>
      <c r="D10" s="292"/>
      <c r="E10" s="292"/>
      <c r="F10" s="292"/>
      <c r="G10" s="293"/>
      <c r="H10" s="291" t="s">
        <v>350</v>
      </c>
      <c r="I10" s="292"/>
      <c r="J10" s="292"/>
      <c r="K10" s="292"/>
      <c r="L10" s="293"/>
      <c r="M10" s="291"/>
      <c r="N10" s="293"/>
      <c r="O10" s="184" t="s">
        <v>126</v>
      </c>
      <c r="P10" s="184" t="s">
        <v>124</v>
      </c>
      <c r="Q10" s="184" t="s">
        <v>126</v>
      </c>
      <c r="R10" s="184" t="s">
        <v>124</v>
      </c>
      <c r="S10" s="184" t="s">
        <v>126</v>
      </c>
      <c r="T10" s="184" t="s">
        <v>124</v>
      </c>
      <c r="U10" s="184" t="s">
        <v>126</v>
      </c>
      <c r="V10" s="184" t="s">
        <v>124</v>
      </c>
      <c r="W10" s="184" t="s">
        <v>124</v>
      </c>
      <c r="X10" s="184" t="s">
        <v>126</v>
      </c>
      <c r="Y10" s="184" t="s">
        <v>124</v>
      </c>
      <c r="Z10" s="184" t="s">
        <v>124</v>
      </c>
      <c r="AA10" s="184" t="s">
        <v>124</v>
      </c>
      <c r="AB10" s="184" t="s">
        <v>124</v>
      </c>
      <c r="AC10" s="184" t="s">
        <v>126</v>
      </c>
      <c r="AD10" s="184" t="s">
        <v>124</v>
      </c>
      <c r="AE10" s="184" t="s">
        <v>124</v>
      </c>
      <c r="AF10" s="184" t="s">
        <v>124</v>
      </c>
      <c r="AG10" s="184" t="s">
        <v>124</v>
      </c>
      <c r="AH10" s="184" t="s">
        <v>124</v>
      </c>
      <c r="AI10" s="184" t="s">
        <v>124</v>
      </c>
      <c r="AJ10" s="184" t="s">
        <v>124</v>
      </c>
      <c r="AK10" s="184" t="s">
        <v>124</v>
      </c>
      <c r="AL10" s="184" t="s">
        <v>126</v>
      </c>
      <c r="AM10" s="184" t="s">
        <v>124</v>
      </c>
      <c r="AN10" s="184" t="s">
        <v>124</v>
      </c>
      <c r="AO10" s="184" t="s">
        <v>124</v>
      </c>
      <c r="AP10" s="184" t="s">
        <v>124</v>
      </c>
      <c r="AQ10" s="184" t="s">
        <v>126</v>
      </c>
      <c r="AR10" s="184" t="s">
        <v>124</v>
      </c>
      <c r="AS10" s="184" t="s">
        <v>124</v>
      </c>
      <c r="AT10" s="184" t="s">
        <v>124</v>
      </c>
      <c r="AU10" s="184" t="s">
        <v>124</v>
      </c>
      <c r="AV10" s="184" t="s">
        <v>124</v>
      </c>
      <c r="AW10" s="184" t="s">
        <v>124</v>
      </c>
      <c r="AX10" s="184"/>
      <c r="AY10" s="184"/>
      <c r="AZ10" s="184"/>
      <c r="BA10" s="184"/>
      <c r="BB10" s="184"/>
      <c r="BC10" s="184"/>
      <c r="BD10" s="184"/>
      <c r="BE10" s="184"/>
      <c r="BF10" s="184"/>
      <c r="BG10" s="184"/>
      <c r="BH10" s="184"/>
      <c r="BI10" s="184"/>
      <c r="BJ10" s="184"/>
      <c r="BK10" s="188">
        <f t="shared" si="0"/>
        <v>27</v>
      </c>
      <c r="BL10" s="188">
        <f t="shared" si="1"/>
        <v>35</v>
      </c>
    </row>
    <row r="11" spans="1:64" ht="30" customHeight="1">
      <c r="A11" s="50">
        <v>4</v>
      </c>
      <c r="B11" s="291" t="s">
        <v>340</v>
      </c>
      <c r="C11" s="292"/>
      <c r="D11" s="292"/>
      <c r="E11" s="292"/>
      <c r="F11" s="292"/>
      <c r="G11" s="293"/>
      <c r="H11" s="291" t="s">
        <v>350</v>
      </c>
      <c r="I11" s="292"/>
      <c r="J11" s="292"/>
      <c r="K11" s="292"/>
      <c r="L11" s="293"/>
      <c r="M11" s="291"/>
      <c r="N11" s="293"/>
      <c r="O11" s="184" t="s">
        <v>124</v>
      </c>
      <c r="P11" s="184" t="s">
        <v>124</v>
      </c>
      <c r="Q11" s="184" t="s">
        <v>124</v>
      </c>
      <c r="R11" s="184" t="s">
        <v>124</v>
      </c>
      <c r="S11" s="184" t="s">
        <v>124</v>
      </c>
      <c r="T11" s="184" t="s">
        <v>124</v>
      </c>
      <c r="U11" s="184" t="s">
        <v>124</v>
      </c>
      <c r="V11" s="184" t="s">
        <v>124</v>
      </c>
      <c r="W11" s="184" t="s">
        <v>124</v>
      </c>
      <c r="X11" s="184" t="s">
        <v>124</v>
      </c>
      <c r="Y11" s="184" t="s">
        <v>124</v>
      </c>
      <c r="Z11" s="184" t="s">
        <v>124</v>
      </c>
      <c r="AA11" s="184" t="s">
        <v>124</v>
      </c>
      <c r="AB11" s="184" t="s">
        <v>124</v>
      </c>
      <c r="AC11" s="184" t="s">
        <v>124</v>
      </c>
      <c r="AD11" s="184" t="s">
        <v>124</v>
      </c>
      <c r="AE11" s="184"/>
      <c r="AF11" s="184" t="s">
        <v>124</v>
      </c>
      <c r="AG11" s="184" t="s">
        <v>124</v>
      </c>
      <c r="AH11" s="184" t="s">
        <v>126</v>
      </c>
      <c r="AI11" s="184" t="s">
        <v>124</v>
      </c>
      <c r="AJ11" s="184" t="s">
        <v>124</v>
      </c>
      <c r="AK11" s="184" t="s">
        <v>124</v>
      </c>
      <c r="AL11" s="184" t="s">
        <v>124</v>
      </c>
      <c r="AM11" s="184" t="s">
        <v>126</v>
      </c>
      <c r="AN11" s="184" t="s">
        <v>124</v>
      </c>
      <c r="AO11" s="184" t="s">
        <v>124</v>
      </c>
      <c r="AP11" s="184" t="s">
        <v>124</v>
      </c>
      <c r="AQ11" s="184" t="s">
        <v>124</v>
      </c>
      <c r="AR11" s="184" t="s">
        <v>124</v>
      </c>
      <c r="AS11" s="184" t="s">
        <v>124</v>
      </c>
      <c r="AT11" s="184" t="s">
        <v>124</v>
      </c>
      <c r="AU11" s="184"/>
      <c r="AV11" s="184"/>
      <c r="AW11" s="184"/>
      <c r="AX11" s="184"/>
      <c r="AY11" s="184"/>
      <c r="AZ11" s="184"/>
      <c r="BA11" s="184"/>
      <c r="BB11" s="184"/>
      <c r="BC11" s="184"/>
      <c r="BD11" s="184"/>
      <c r="BE11" s="184"/>
      <c r="BF11" s="184"/>
      <c r="BG11" s="184"/>
      <c r="BH11" s="184"/>
      <c r="BI11" s="184"/>
      <c r="BJ11" s="184"/>
      <c r="BK11" s="188">
        <f t="shared" si="0"/>
        <v>29</v>
      </c>
      <c r="BL11" s="188">
        <f t="shared" si="1"/>
        <v>31</v>
      </c>
    </row>
    <row r="12" spans="1:64" ht="30" customHeight="1">
      <c r="A12" s="50">
        <v>5</v>
      </c>
      <c r="B12" s="291" t="s">
        <v>341</v>
      </c>
      <c r="C12" s="292"/>
      <c r="D12" s="292"/>
      <c r="E12" s="292"/>
      <c r="F12" s="292"/>
      <c r="G12" s="293"/>
      <c r="H12" s="291" t="s">
        <v>351</v>
      </c>
      <c r="I12" s="292"/>
      <c r="J12" s="292"/>
      <c r="K12" s="292"/>
      <c r="L12" s="293"/>
      <c r="M12" s="291" t="s">
        <v>241</v>
      </c>
      <c r="N12" s="293"/>
      <c r="O12" s="184" t="s">
        <v>124</v>
      </c>
      <c r="P12" s="184" t="s">
        <v>124</v>
      </c>
      <c r="Q12" s="184" t="s">
        <v>126</v>
      </c>
      <c r="R12" s="184" t="s">
        <v>124</v>
      </c>
      <c r="S12" s="184" t="s">
        <v>124</v>
      </c>
      <c r="T12" s="184" t="s">
        <v>124</v>
      </c>
      <c r="U12" s="184" t="s">
        <v>124</v>
      </c>
      <c r="V12" s="184" t="s">
        <v>126</v>
      </c>
      <c r="W12" s="184" t="s">
        <v>124</v>
      </c>
      <c r="X12" s="184" t="s">
        <v>124</v>
      </c>
      <c r="Y12" s="184" t="s">
        <v>124</v>
      </c>
      <c r="Z12" s="184" t="s">
        <v>124</v>
      </c>
      <c r="AA12" s="184" t="s">
        <v>124</v>
      </c>
      <c r="AB12" s="184" t="s">
        <v>126</v>
      </c>
      <c r="AC12" s="184" t="s">
        <v>124</v>
      </c>
      <c r="AD12" s="184" t="s">
        <v>124</v>
      </c>
      <c r="AE12" s="184" t="s">
        <v>124</v>
      </c>
      <c r="AF12" s="184" t="s">
        <v>124</v>
      </c>
      <c r="AG12" s="184" t="s">
        <v>124</v>
      </c>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8">
        <f t="shared" si="0"/>
        <v>16</v>
      </c>
      <c r="BL12" s="188">
        <f t="shared" si="1"/>
        <v>19</v>
      </c>
    </row>
    <row r="13" spans="1:64" ht="30" customHeight="1">
      <c r="A13" s="50">
        <v>6</v>
      </c>
      <c r="B13" s="291" t="s">
        <v>342</v>
      </c>
      <c r="C13" s="292"/>
      <c r="D13" s="292"/>
      <c r="E13" s="292"/>
      <c r="F13" s="292"/>
      <c r="G13" s="293"/>
      <c r="H13" s="291" t="s">
        <v>352</v>
      </c>
      <c r="I13" s="292"/>
      <c r="J13" s="292"/>
      <c r="K13" s="292"/>
      <c r="L13" s="293"/>
      <c r="M13" s="291"/>
      <c r="N13" s="293"/>
      <c r="O13" s="184" t="s">
        <v>124</v>
      </c>
      <c r="P13" s="184" t="s">
        <v>124</v>
      </c>
      <c r="Q13" s="184" t="s">
        <v>124</v>
      </c>
      <c r="R13" s="184" t="s">
        <v>124</v>
      </c>
      <c r="S13" s="184" t="s">
        <v>126</v>
      </c>
      <c r="T13" s="184" t="s">
        <v>124</v>
      </c>
      <c r="U13" s="184" t="s">
        <v>124</v>
      </c>
      <c r="V13" s="184" t="s">
        <v>124</v>
      </c>
      <c r="W13" s="184" t="s">
        <v>124</v>
      </c>
      <c r="X13" s="184" t="s">
        <v>124</v>
      </c>
      <c r="Y13" s="184" t="s">
        <v>126</v>
      </c>
      <c r="Z13" s="184" t="s">
        <v>124</v>
      </c>
      <c r="AA13" s="184" t="s">
        <v>124</v>
      </c>
      <c r="AB13" s="184" t="s">
        <v>124</v>
      </c>
      <c r="AC13" s="184" t="s">
        <v>124</v>
      </c>
      <c r="AD13" s="184" t="s">
        <v>124</v>
      </c>
      <c r="AE13" s="184" t="s">
        <v>124</v>
      </c>
      <c r="AF13" s="184" t="s">
        <v>124</v>
      </c>
      <c r="AG13" s="184" t="s">
        <v>124</v>
      </c>
      <c r="AH13" s="184" t="s">
        <v>124</v>
      </c>
      <c r="AI13" s="184" t="s">
        <v>124</v>
      </c>
      <c r="AJ13" s="184" t="s">
        <v>124</v>
      </c>
      <c r="AK13" s="184" t="s">
        <v>124</v>
      </c>
      <c r="AL13" s="184" t="s">
        <v>124</v>
      </c>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8">
        <f t="shared" si="0"/>
        <v>22</v>
      </c>
      <c r="BL13" s="188">
        <f t="shared" si="1"/>
        <v>24</v>
      </c>
    </row>
    <row r="14" spans="1:64" ht="30" customHeight="1">
      <c r="A14" s="50">
        <v>7</v>
      </c>
      <c r="B14" s="291" t="s">
        <v>343</v>
      </c>
      <c r="C14" s="292"/>
      <c r="D14" s="292"/>
      <c r="E14" s="292"/>
      <c r="F14" s="292"/>
      <c r="G14" s="293"/>
      <c r="H14" s="291" t="s">
        <v>351</v>
      </c>
      <c r="I14" s="292"/>
      <c r="J14" s="292"/>
      <c r="K14" s="292"/>
      <c r="L14" s="293"/>
      <c r="M14" s="291" t="s">
        <v>242</v>
      </c>
      <c r="N14" s="293"/>
      <c r="O14" s="184" t="s">
        <v>124</v>
      </c>
      <c r="P14" s="184" t="s">
        <v>124</v>
      </c>
      <c r="Q14" s="184" t="s">
        <v>124</v>
      </c>
      <c r="R14" s="184" t="s">
        <v>124</v>
      </c>
      <c r="S14" s="184" t="s">
        <v>124</v>
      </c>
      <c r="T14" s="184" t="s">
        <v>124</v>
      </c>
      <c r="U14" s="184" t="s">
        <v>124</v>
      </c>
      <c r="V14" s="184" t="s">
        <v>124</v>
      </c>
      <c r="W14" s="184" t="s">
        <v>124</v>
      </c>
      <c r="X14" s="184" t="s">
        <v>124</v>
      </c>
      <c r="Y14" s="184" t="s">
        <v>124</v>
      </c>
      <c r="Z14" s="184" t="s">
        <v>124</v>
      </c>
      <c r="AA14" s="184" t="s">
        <v>124</v>
      </c>
      <c r="AB14" s="184" t="s">
        <v>124</v>
      </c>
      <c r="AC14" s="184" t="s">
        <v>124</v>
      </c>
      <c r="AD14" s="184" t="s">
        <v>124</v>
      </c>
      <c r="AE14" s="184" t="s">
        <v>124</v>
      </c>
      <c r="AF14" s="184" t="s">
        <v>124</v>
      </c>
      <c r="AG14" s="184" t="s">
        <v>124</v>
      </c>
      <c r="AH14" s="184" t="s">
        <v>124</v>
      </c>
      <c r="AI14" s="184" t="s">
        <v>124</v>
      </c>
      <c r="AJ14" s="184" t="s">
        <v>124</v>
      </c>
      <c r="AK14" s="184" t="s">
        <v>124</v>
      </c>
      <c r="AL14" s="184" t="s">
        <v>124</v>
      </c>
      <c r="AM14" s="184" t="s">
        <v>124</v>
      </c>
      <c r="AN14" s="184" t="s">
        <v>124</v>
      </c>
      <c r="AO14" s="184" t="s">
        <v>124</v>
      </c>
      <c r="AP14" s="184" t="s">
        <v>124</v>
      </c>
      <c r="AQ14" s="184" t="s">
        <v>124</v>
      </c>
      <c r="AR14" s="184" t="s">
        <v>124</v>
      </c>
      <c r="AS14" s="184" t="s">
        <v>124</v>
      </c>
      <c r="AT14" s="184" t="s">
        <v>124</v>
      </c>
      <c r="AU14" s="184" t="s">
        <v>124</v>
      </c>
      <c r="AV14" s="184" t="s">
        <v>126</v>
      </c>
      <c r="AW14" s="184" t="s">
        <v>126</v>
      </c>
      <c r="AX14" s="184"/>
      <c r="AY14" s="184"/>
      <c r="AZ14" s="184"/>
      <c r="BA14" s="184"/>
      <c r="BB14" s="184"/>
      <c r="BC14" s="184"/>
      <c r="BD14" s="184"/>
      <c r="BE14" s="184"/>
      <c r="BF14" s="184"/>
      <c r="BG14" s="184"/>
      <c r="BH14" s="184"/>
      <c r="BI14" s="184"/>
      <c r="BJ14" s="184"/>
      <c r="BK14" s="188">
        <f t="shared" si="0"/>
        <v>33</v>
      </c>
      <c r="BL14" s="188">
        <f t="shared" si="1"/>
        <v>35</v>
      </c>
    </row>
    <row r="15" spans="1:64" ht="30" customHeight="1">
      <c r="A15" s="50">
        <v>8</v>
      </c>
      <c r="B15" s="291" t="s">
        <v>344</v>
      </c>
      <c r="C15" s="292"/>
      <c r="D15" s="292"/>
      <c r="E15" s="292"/>
      <c r="F15" s="292"/>
      <c r="G15" s="293"/>
      <c r="H15" s="291" t="s">
        <v>352</v>
      </c>
      <c r="I15" s="292"/>
      <c r="J15" s="292"/>
      <c r="K15" s="292"/>
      <c r="L15" s="293"/>
      <c r="M15" s="291" t="s">
        <v>240</v>
      </c>
      <c r="N15" s="293"/>
      <c r="O15" s="184" t="s">
        <v>124</v>
      </c>
      <c r="P15" s="184" t="s">
        <v>126</v>
      </c>
      <c r="Q15" s="184" t="s">
        <v>124</v>
      </c>
      <c r="R15" s="184" t="s">
        <v>124</v>
      </c>
      <c r="S15" s="184" t="s">
        <v>124</v>
      </c>
      <c r="T15" s="184" t="s">
        <v>124</v>
      </c>
      <c r="U15" s="184" t="s">
        <v>124</v>
      </c>
      <c r="V15" s="184" t="s">
        <v>126</v>
      </c>
      <c r="W15" s="184" t="s">
        <v>124</v>
      </c>
      <c r="X15" s="184" t="s">
        <v>124</v>
      </c>
      <c r="Y15" s="184" t="s">
        <v>124</v>
      </c>
      <c r="Z15" s="184" t="s">
        <v>124</v>
      </c>
      <c r="AA15" s="184" t="s">
        <v>124</v>
      </c>
      <c r="AB15" s="184" t="s">
        <v>124</v>
      </c>
      <c r="AC15" s="184" t="s">
        <v>124</v>
      </c>
      <c r="AD15" s="184" t="s">
        <v>124</v>
      </c>
      <c r="AE15" s="184" t="s">
        <v>124</v>
      </c>
      <c r="AF15" s="184" t="s">
        <v>124</v>
      </c>
      <c r="AG15" s="184" t="s">
        <v>124</v>
      </c>
      <c r="AH15" s="184" t="s">
        <v>124</v>
      </c>
      <c r="AI15" s="184" t="s">
        <v>124</v>
      </c>
      <c r="AJ15" s="184" t="s">
        <v>124</v>
      </c>
      <c r="AK15" s="184" t="s">
        <v>124</v>
      </c>
      <c r="AL15" s="184" t="s">
        <v>124</v>
      </c>
      <c r="AM15" s="184" t="s">
        <v>124</v>
      </c>
      <c r="AN15" s="184" t="s">
        <v>124</v>
      </c>
      <c r="AO15" s="184" t="s">
        <v>124</v>
      </c>
      <c r="AP15" s="184" t="s">
        <v>124</v>
      </c>
      <c r="AQ15" s="184" t="s">
        <v>124</v>
      </c>
      <c r="AR15" s="184" t="s">
        <v>124</v>
      </c>
      <c r="AS15" s="184" t="s">
        <v>124</v>
      </c>
      <c r="AT15" s="184" t="s">
        <v>124</v>
      </c>
      <c r="AU15" s="184" t="s">
        <v>124</v>
      </c>
      <c r="AV15" s="184"/>
      <c r="AW15" s="184"/>
      <c r="AX15" s="184"/>
      <c r="AY15" s="184"/>
      <c r="AZ15" s="184"/>
      <c r="BA15" s="184"/>
      <c r="BB15" s="184"/>
      <c r="BC15" s="184"/>
      <c r="BD15" s="184"/>
      <c r="BE15" s="184"/>
      <c r="BF15" s="184"/>
      <c r="BG15" s="184"/>
      <c r="BH15" s="184"/>
      <c r="BI15" s="184"/>
      <c r="BJ15" s="184"/>
      <c r="BK15" s="188">
        <f t="shared" si="0"/>
        <v>31</v>
      </c>
      <c r="BL15" s="188">
        <f t="shared" si="1"/>
        <v>33</v>
      </c>
    </row>
    <row r="16" spans="1:64" ht="30" customHeight="1">
      <c r="A16" s="50">
        <v>9</v>
      </c>
      <c r="B16" s="291" t="s">
        <v>345</v>
      </c>
      <c r="C16" s="292"/>
      <c r="D16" s="292"/>
      <c r="E16" s="292"/>
      <c r="F16" s="292"/>
      <c r="G16" s="293"/>
      <c r="H16" s="291" t="s">
        <v>352</v>
      </c>
      <c r="I16" s="292"/>
      <c r="J16" s="292"/>
      <c r="K16" s="292"/>
      <c r="L16" s="293"/>
      <c r="M16" s="291" t="s">
        <v>240</v>
      </c>
      <c r="N16" s="293"/>
      <c r="O16" s="184"/>
      <c r="P16" s="184"/>
      <c r="Q16" s="184"/>
      <c r="R16" s="184"/>
      <c r="S16" s="184" t="s">
        <v>124</v>
      </c>
      <c r="T16" s="184" t="s">
        <v>124</v>
      </c>
      <c r="U16" s="184" t="s">
        <v>126</v>
      </c>
      <c r="V16" s="184" t="s">
        <v>124</v>
      </c>
      <c r="W16" s="184" t="s">
        <v>124</v>
      </c>
      <c r="X16" s="184" t="s">
        <v>124</v>
      </c>
      <c r="Y16" s="184" t="s">
        <v>124</v>
      </c>
      <c r="Z16" s="184" t="s">
        <v>124</v>
      </c>
      <c r="AA16" s="184" t="s">
        <v>124</v>
      </c>
      <c r="AB16" s="184" t="s">
        <v>124</v>
      </c>
      <c r="AC16" s="184" t="s">
        <v>124</v>
      </c>
      <c r="AD16" s="184" t="s">
        <v>124</v>
      </c>
      <c r="AE16" s="184" t="s">
        <v>124</v>
      </c>
      <c r="AF16" s="184" t="s">
        <v>124</v>
      </c>
      <c r="AG16" s="184" t="s">
        <v>124</v>
      </c>
      <c r="AH16" s="184" t="s">
        <v>124</v>
      </c>
      <c r="AI16" s="184" t="s">
        <v>124</v>
      </c>
      <c r="AJ16" s="184" t="s">
        <v>124</v>
      </c>
      <c r="AK16" s="184" t="s">
        <v>124</v>
      </c>
      <c r="AL16" s="184" t="s">
        <v>124</v>
      </c>
      <c r="AM16" s="184" t="s">
        <v>124</v>
      </c>
      <c r="AN16" s="184" t="s">
        <v>124</v>
      </c>
      <c r="AO16" s="184" t="s">
        <v>124</v>
      </c>
      <c r="AP16" s="184" t="s">
        <v>124</v>
      </c>
      <c r="AQ16" s="184" t="s">
        <v>124</v>
      </c>
      <c r="AR16" s="184" t="s">
        <v>124</v>
      </c>
      <c r="AS16" s="184" t="s">
        <v>124</v>
      </c>
      <c r="AT16" s="184" t="s">
        <v>124</v>
      </c>
      <c r="AU16" s="184" t="s">
        <v>124</v>
      </c>
      <c r="AV16" s="184" t="s">
        <v>124</v>
      </c>
      <c r="AW16" s="184" t="s">
        <v>124</v>
      </c>
      <c r="AX16" s="184"/>
      <c r="AY16" s="184"/>
      <c r="AZ16" s="184"/>
      <c r="BA16" s="184"/>
      <c r="BB16" s="184"/>
      <c r="BC16" s="184"/>
      <c r="BD16" s="184"/>
      <c r="BE16" s="184"/>
      <c r="BF16" s="184"/>
      <c r="BG16" s="184"/>
      <c r="BH16" s="184"/>
      <c r="BI16" s="184"/>
      <c r="BJ16" s="184"/>
      <c r="BK16" s="188">
        <f t="shared" si="0"/>
        <v>30</v>
      </c>
      <c r="BL16" s="188">
        <f t="shared" si="1"/>
        <v>31</v>
      </c>
    </row>
    <row r="17" spans="1:64" ht="30" customHeight="1">
      <c r="A17" s="50">
        <v>10</v>
      </c>
      <c r="B17" s="291" t="s">
        <v>347</v>
      </c>
      <c r="C17" s="292"/>
      <c r="D17" s="292"/>
      <c r="E17" s="292"/>
      <c r="F17" s="292"/>
      <c r="G17" s="293"/>
      <c r="H17" s="291" t="s">
        <v>352</v>
      </c>
      <c r="I17" s="292"/>
      <c r="J17" s="292"/>
      <c r="K17" s="292"/>
      <c r="L17" s="293"/>
      <c r="M17" s="291"/>
      <c r="N17" s="293"/>
      <c r="O17" s="184"/>
      <c r="P17" s="184"/>
      <c r="Q17" s="184"/>
      <c r="R17" s="184"/>
      <c r="S17" s="184" t="s">
        <v>124</v>
      </c>
      <c r="T17" s="184" t="s">
        <v>124</v>
      </c>
      <c r="U17" s="184" t="s">
        <v>124</v>
      </c>
      <c r="V17" s="184" t="s">
        <v>124</v>
      </c>
      <c r="W17" s="184" t="s">
        <v>126</v>
      </c>
      <c r="X17" s="184" t="s">
        <v>124</v>
      </c>
      <c r="Y17" s="184" t="s">
        <v>124</v>
      </c>
      <c r="Z17" s="184" t="s">
        <v>124</v>
      </c>
      <c r="AA17" s="184" t="s">
        <v>124</v>
      </c>
      <c r="AB17" s="184" t="s">
        <v>126</v>
      </c>
      <c r="AC17" s="184" t="s">
        <v>124</v>
      </c>
      <c r="AD17" s="184" t="s">
        <v>124</v>
      </c>
      <c r="AE17" s="184" t="s">
        <v>124</v>
      </c>
      <c r="AF17" s="184" t="s">
        <v>124</v>
      </c>
      <c r="AG17" s="184" t="s">
        <v>124</v>
      </c>
      <c r="AH17" s="184" t="s">
        <v>124</v>
      </c>
      <c r="AI17" s="184" t="s">
        <v>124</v>
      </c>
      <c r="AJ17" s="184" t="s">
        <v>124</v>
      </c>
      <c r="AK17" s="184" t="s">
        <v>124</v>
      </c>
      <c r="AL17" s="184" t="s">
        <v>124</v>
      </c>
      <c r="AM17" s="184" t="s">
        <v>124</v>
      </c>
      <c r="AN17" s="184" t="s">
        <v>124</v>
      </c>
      <c r="AO17" s="184" t="s">
        <v>124</v>
      </c>
      <c r="AP17" s="184" t="s">
        <v>124</v>
      </c>
      <c r="AQ17" s="184" t="s">
        <v>124</v>
      </c>
      <c r="AR17" s="184" t="s">
        <v>124</v>
      </c>
      <c r="AS17" s="184" t="s">
        <v>124</v>
      </c>
      <c r="AT17" s="184" t="s">
        <v>124</v>
      </c>
      <c r="AU17" s="184" t="s">
        <v>124</v>
      </c>
      <c r="AV17" s="184" t="s">
        <v>124</v>
      </c>
      <c r="AW17" s="184" t="s">
        <v>124</v>
      </c>
      <c r="AX17" s="184"/>
      <c r="AY17" s="184"/>
      <c r="AZ17" s="184"/>
      <c r="BA17" s="184"/>
      <c r="BB17" s="184"/>
      <c r="BC17" s="184"/>
      <c r="BD17" s="184"/>
      <c r="BE17" s="184"/>
      <c r="BF17" s="184"/>
      <c r="BG17" s="184"/>
      <c r="BH17" s="184"/>
      <c r="BI17" s="184"/>
      <c r="BJ17" s="184"/>
      <c r="BK17" s="188">
        <f t="shared" si="0"/>
        <v>29</v>
      </c>
      <c r="BL17" s="188">
        <f t="shared" si="1"/>
        <v>31</v>
      </c>
    </row>
    <row r="18" spans="1:64" ht="30" customHeight="1">
      <c r="A18" s="50">
        <v>11</v>
      </c>
      <c r="B18" s="291" t="s">
        <v>346</v>
      </c>
      <c r="C18" s="292"/>
      <c r="D18" s="292"/>
      <c r="E18" s="292"/>
      <c r="F18" s="292"/>
      <c r="G18" s="293"/>
      <c r="H18" s="291" t="s">
        <v>353</v>
      </c>
      <c r="I18" s="292"/>
      <c r="J18" s="292"/>
      <c r="K18" s="292"/>
      <c r="L18" s="293"/>
      <c r="M18" s="291" t="s">
        <v>240</v>
      </c>
      <c r="N18" s="293"/>
      <c r="O18" s="184"/>
      <c r="P18" s="184"/>
      <c r="Q18" s="184"/>
      <c r="R18" s="184"/>
      <c r="S18" s="184" t="s">
        <v>124</v>
      </c>
      <c r="T18" s="184" t="s">
        <v>124</v>
      </c>
      <c r="U18" s="184" t="s">
        <v>124</v>
      </c>
      <c r="V18" s="184" t="s">
        <v>124</v>
      </c>
      <c r="W18" s="184" t="s">
        <v>124</v>
      </c>
      <c r="X18" s="184" t="s">
        <v>124</v>
      </c>
      <c r="Y18" s="184" t="s">
        <v>124</v>
      </c>
      <c r="Z18" s="184" t="s">
        <v>124</v>
      </c>
      <c r="AA18" s="184" t="s">
        <v>124</v>
      </c>
      <c r="AB18" s="184" t="s">
        <v>124</v>
      </c>
      <c r="AC18" s="184" t="s">
        <v>124</v>
      </c>
      <c r="AD18" s="184" t="s">
        <v>124</v>
      </c>
      <c r="AE18" s="184" t="s">
        <v>124</v>
      </c>
      <c r="AF18" s="184" t="s">
        <v>124</v>
      </c>
      <c r="AG18" s="184" t="s">
        <v>124</v>
      </c>
      <c r="AH18" s="184" t="s">
        <v>124</v>
      </c>
      <c r="AI18" s="184" t="s">
        <v>124</v>
      </c>
      <c r="AJ18" s="184" t="s">
        <v>124</v>
      </c>
      <c r="AK18" s="184" t="s">
        <v>124</v>
      </c>
      <c r="AL18" s="184" t="s">
        <v>124</v>
      </c>
      <c r="AM18" s="184" t="s">
        <v>124</v>
      </c>
      <c r="AN18" s="184" t="s">
        <v>124</v>
      </c>
      <c r="AO18" s="184" t="s">
        <v>124</v>
      </c>
      <c r="AP18" s="184" t="s">
        <v>124</v>
      </c>
      <c r="AQ18" s="184" t="s">
        <v>124</v>
      </c>
      <c r="AR18" s="184" t="s">
        <v>124</v>
      </c>
      <c r="AS18" s="184" t="s">
        <v>124</v>
      </c>
      <c r="AT18" s="184" t="s">
        <v>124</v>
      </c>
      <c r="AU18" s="184" t="s">
        <v>124</v>
      </c>
      <c r="AV18" s="184" t="s">
        <v>124</v>
      </c>
      <c r="AW18" s="184" t="s">
        <v>124</v>
      </c>
      <c r="AX18" s="184"/>
      <c r="AY18" s="184"/>
      <c r="AZ18" s="184"/>
      <c r="BA18" s="184"/>
      <c r="BB18" s="184"/>
      <c r="BC18" s="184"/>
      <c r="BD18" s="184"/>
      <c r="BE18" s="184"/>
      <c r="BF18" s="184"/>
      <c r="BG18" s="184"/>
      <c r="BH18" s="184"/>
      <c r="BI18" s="184"/>
      <c r="BJ18" s="184"/>
      <c r="BK18" s="188">
        <f t="shared" si="0"/>
        <v>31</v>
      </c>
      <c r="BL18" s="188">
        <f t="shared" si="1"/>
        <v>31</v>
      </c>
    </row>
    <row r="19" spans="1:64" ht="30" customHeight="1">
      <c r="A19" s="50">
        <v>12</v>
      </c>
      <c r="B19" s="291" t="s">
        <v>348</v>
      </c>
      <c r="C19" s="292"/>
      <c r="D19" s="292"/>
      <c r="E19" s="292"/>
      <c r="F19" s="292"/>
      <c r="G19" s="293"/>
      <c r="H19" s="291" t="s">
        <v>354</v>
      </c>
      <c r="I19" s="292"/>
      <c r="J19" s="292"/>
      <c r="K19" s="292"/>
      <c r="L19" s="293"/>
      <c r="M19" s="291" t="s">
        <v>240</v>
      </c>
      <c r="N19" s="293"/>
      <c r="O19" s="184"/>
      <c r="P19" s="184"/>
      <c r="Q19" s="184"/>
      <c r="R19" s="184"/>
      <c r="S19" s="184"/>
      <c r="T19" s="184"/>
      <c r="U19" s="184"/>
      <c r="V19" s="184"/>
      <c r="W19" s="184"/>
      <c r="X19" s="184" t="s">
        <v>124</v>
      </c>
      <c r="Y19" s="184" t="s">
        <v>126</v>
      </c>
      <c r="Z19" s="184" t="s">
        <v>124</v>
      </c>
      <c r="AA19" s="184" t="s">
        <v>124</v>
      </c>
      <c r="AB19" s="184" t="s">
        <v>124</v>
      </c>
      <c r="AC19" s="184" t="s">
        <v>124</v>
      </c>
      <c r="AD19" s="184" t="s">
        <v>124</v>
      </c>
      <c r="AE19" s="184" t="s">
        <v>124</v>
      </c>
      <c r="AF19" s="184" t="s">
        <v>124</v>
      </c>
      <c r="AG19" s="184" t="s">
        <v>124</v>
      </c>
      <c r="AH19" s="184" t="s">
        <v>124</v>
      </c>
      <c r="AI19" s="184" t="s">
        <v>124</v>
      </c>
      <c r="AJ19" s="184" t="s">
        <v>124</v>
      </c>
      <c r="AK19" s="184" t="s">
        <v>124</v>
      </c>
      <c r="AL19" s="184" t="s">
        <v>124</v>
      </c>
      <c r="AM19" s="184" t="s">
        <v>124</v>
      </c>
      <c r="AN19" s="184" t="s">
        <v>124</v>
      </c>
      <c r="AO19" s="184" t="s">
        <v>124</v>
      </c>
      <c r="AP19" s="184" t="s">
        <v>124</v>
      </c>
      <c r="AQ19" s="184" t="s">
        <v>124</v>
      </c>
      <c r="AR19" s="184" t="s">
        <v>124</v>
      </c>
      <c r="AS19" s="184" t="s">
        <v>124</v>
      </c>
      <c r="AT19" s="184" t="s">
        <v>124</v>
      </c>
      <c r="AU19" s="184" t="s">
        <v>124</v>
      </c>
      <c r="AV19" s="184" t="s">
        <v>124</v>
      </c>
      <c r="AW19" s="184" t="s">
        <v>124</v>
      </c>
      <c r="AX19" s="184"/>
      <c r="AY19" s="184"/>
      <c r="AZ19" s="184"/>
      <c r="BA19" s="184"/>
      <c r="BB19" s="184"/>
      <c r="BC19" s="184"/>
      <c r="BD19" s="184"/>
      <c r="BE19" s="184"/>
      <c r="BF19" s="184"/>
      <c r="BG19" s="184"/>
      <c r="BH19" s="184"/>
      <c r="BI19" s="184"/>
      <c r="BJ19" s="184"/>
      <c r="BK19" s="188">
        <f t="shared" si="0"/>
        <v>25</v>
      </c>
      <c r="BL19" s="188">
        <f t="shared" si="1"/>
        <v>26</v>
      </c>
    </row>
    <row r="20" spans="1:64" ht="30" customHeight="1">
      <c r="A20" s="50">
        <v>13</v>
      </c>
      <c r="B20" s="291" t="s">
        <v>378</v>
      </c>
      <c r="C20" s="292"/>
      <c r="D20" s="292"/>
      <c r="E20" s="292"/>
      <c r="F20" s="292"/>
      <c r="G20" s="293"/>
      <c r="H20" s="291" t="s">
        <v>350</v>
      </c>
      <c r="I20" s="292"/>
      <c r="J20" s="292"/>
      <c r="K20" s="292"/>
      <c r="L20" s="293"/>
      <c r="M20" s="291" t="s">
        <v>240</v>
      </c>
      <c r="N20" s="293"/>
      <c r="O20" s="184"/>
      <c r="P20" s="184"/>
      <c r="Q20" s="184"/>
      <c r="R20" s="184"/>
      <c r="S20" s="184"/>
      <c r="T20" s="184"/>
      <c r="U20" s="184"/>
      <c r="V20" s="184"/>
      <c r="W20" s="184"/>
      <c r="X20" s="184"/>
      <c r="Y20" s="184"/>
      <c r="Z20" s="184"/>
      <c r="AA20" s="184"/>
      <c r="AB20" s="184"/>
      <c r="AC20" s="184"/>
      <c r="AD20" s="184"/>
      <c r="AE20" s="184" t="s">
        <v>124</v>
      </c>
      <c r="AF20" s="184" t="s">
        <v>124</v>
      </c>
      <c r="AG20" s="184" t="s">
        <v>124</v>
      </c>
      <c r="AH20" s="184" t="s">
        <v>124</v>
      </c>
      <c r="AI20" s="184" t="s">
        <v>124</v>
      </c>
      <c r="AJ20" s="184" t="s">
        <v>124</v>
      </c>
      <c r="AK20" s="184" t="s">
        <v>124</v>
      </c>
      <c r="AL20" s="184" t="s">
        <v>124</v>
      </c>
      <c r="AM20" s="184" t="s">
        <v>124</v>
      </c>
      <c r="AN20" s="184" t="s">
        <v>124</v>
      </c>
      <c r="AO20" s="184" t="s">
        <v>124</v>
      </c>
      <c r="AP20" s="184" t="s">
        <v>124</v>
      </c>
      <c r="AQ20" s="184" t="s">
        <v>124</v>
      </c>
      <c r="AR20" s="184" t="s">
        <v>124</v>
      </c>
      <c r="AS20" s="184" t="s">
        <v>124</v>
      </c>
      <c r="AT20" s="184" t="s">
        <v>124</v>
      </c>
      <c r="AU20" s="184" t="s">
        <v>124</v>
      </c>
      <c r="AV20" s="184" t="s">
        <v>124</v>
      </c>
      <c r="AW20" s="184" t="s">
        <v>124</v>
      </c>
      <c r="AX20" s="184"/>
      <c r="AY20" s="184"/>
      <c r="AZ20" s="184"/>
      <c r="BA20" s="184"/>
      <c r="BB20" s="184"/>
      <c r="BC20" s="184"/>
      <c r="BD20" s="184"/>
      <c r="BE20" s="184"/>
      <c r="BF20" s="184"/>
      <c r="BG20" s="184"/>
      <c r="BH20" s="184"/>
      <c r="BI20" s="184"/>
      <c r="BJ20" s="184"/>
      <c r="BK20" s="188">
        <f t="shared" si="0"/>
        <v>19</v>
      </c>
      <c r="BL20" s="188">
        <f t="shared" si="1"/>
        <v>19</v>
      </c>
    </row>
    <row r="21" spans="1:64" ht="30" customHeight="1">
      <c r="A21" s="50">
        <v>14</v>
      </c>
      <c r="B21" s="291" t="s">
        <v>379</v>
      </c>
      <c r="C21" s="292"/>
      <c r="D21" s="292"/>
      <c r="E21" s="292"/>
      <c r="F21" s="292"/>
      <c r="G21" s="293"/>
      <c r="H21" s="291" t="s">
        <v>382</v>
      </c>
      <c r="I21" s="292"/>
      <c r="J21" s="292"/>
      <c r="K21" s="292"/>
      <c r="L21" s="293"/>
      <c r="M21" s="291"/>
      <c r="N21" s="293"/>
      <c r="O21" s="184"/>
      <c r="P21" s="184"/>
      <c r="Q21" s="184"/>
      <c r="R21" s="184"/>
      <c r="S21" s="184"/>
      <c r="T21" s="184"/>
      <c r="U21" s="184"/>
      <c r="V21" s="184"/>
      <c r="W21" s="184"/>
      <c r="X21" s="184"/>
      <c r="Y21" s="184"/>
      <c r="Z21" s="184"/>
      <c r="AA21" s="184"/>
      <c r="AB21" s="184"/>
      <c r="AC21" s="184"/>
      <c r="AD21" s="184"/>
      <c r="AE21" s="184"/>
      <c r="AF21" s="184"/>
      <c r="AG21" s="184"/>
      <c r="AH21" s="184"/>
      <c r="AI21" s="184" t="s">
        <v>124</v>
      </c>
      <c r="AJ21" s="184" t="s">
        <v>124</v>
      </c>
      <c r="AK21" s="184" t="s">
        <v>124</v>
      </c>
      <c r="AL21" s="184" t="s">
        <v>126</v>
      </c>
      <c r="AM21" s="184" t="s">
        <v>126</v>
      </c>
      <c r="AN21" s="184" t="s">
        <v>126</v>
      </c>
      <c r="AO21" s="184" t="s">
        <v>124</v>
      </c>
      <c r="AP21" s="184" t="s">
        <v>124</v>
      </c>
      <c r="AQ21" s="184" t="s">
        <v>124</v>
      </c>
      <c r="AR21" s="184" t="s">
        <v>124</v>
      </c>
      <c r="AS21" s="184" t="s">
        <v>124</v>
      </c>
      <c r="AT21" s="184" t="s">
        <v>124</v>
      </c>
      <c r="AU21" s="184"/>
      <c r="AV21" s="184"/>
      <c r="AW21" s="184"/>
      <c r="AX21" s="184"/>
      <c r="AY21" s="184"/>
      <c r="AZ21" s="184"/>
      <c r="BA21" s="184"/>
      <c r="BB21" s="184"/>
      <c r="BC21" s="184"/>
      <c r="BD21" s="184"/>
      <c r="BE21" s="184"/>
      <c r="BF21" s="184"/>
      <c r="BG21" s="184"/>
      <c r="BH21" s="184"/>
      <c r="BI21" s="184"/>
      <c r="BJ21" s="184"/>
      <c r="BK21" s="188">
        <f t="shared" si="0"/>
        <v>9</v>
      </c>
      <c r="BL21" s="188">
        <f t="shared" si="1"/>
        <v>12</v>
      </c>
    </row>
    <row r="22" spans="1:64" ht="30" customHeight="1">
      <c r="A22" s="50">
        <v>15</v>
      </c>
      <c r="B22" s="291" t="s">
        <v>380</v>
      </c>
      <c r="C22" s="292"/>
      <c r="D22" s="292"/>
      <c r="E22" s="292"/>
      <c r="F22" s="292"/>
      <c r="G22" s="293"/>
      <c r="H22" s="291" t="s">
        <v>383</v>
      </c>
      <c r="I22" s="292"/>
      <c r="J22" s="292"/>
      <c r="K22" s="292"/>
      <c r="L22" s="293"/>
      <c r="M22" s="291"/>
      <c r="N22" s="293"/>
      <c r="O22" s="184"/>
      <c r="P22" s="184"/>
      <c r="Q22" s="184"/>
      <c r="R22" s="184"/>
      <c r="S22" s="184"/>
      <c r="T22" s="184"/>
      <c r="U22" s="184"/>
      <c r="V22" s="184"/>
      <c r="W22" s="184"/>
      <c r="X22" s="184"/>
      <c r="Y22" s="184"/>
      <c r="Z22" s="184"/>
      <c r="AA22" s="184"/>
      <c r="AB22" s="184"/>
      <c r="AC22" s="184"/>
      <c r="AD22" s="184"/>
      <c r="AE22" s="184"/>
      <c r="AF22" s="184"/>
      <c r="AG22" s="184"/>
      <c r="AH22" s="184"/>
      <c r="AI22" s="184" t="s">
        <v>124</v>
      </c>
      <c r="AJ22" s="184" t="s">
        <v>124</v>
      </c>
      <c r="AK22" s="184" t="s">
        <v>124</v>
      </c>
      <c r="AL22" s="184" t="s">
        <v>124</v>
      </c>
      <c r="AM22" s="184" t="s">
        <v>124</v>
      </c>
      <c r="AN22" s="184" t="s">
        <v>124</v>
      </c>
      <c r="AO22" s="184" t="s">
        <v>124</v>
      </c>
      <c r="AP22" s="184" t="s">
        <v>124</v>
      </c>
      <c r="AQ22" s="184" t="s">
        <v>124</v>
      </c>
      <c r="AR22" s="184" t="s">
        <v>124</v>
      </c>
      <c r="AS22" s="184"/>
      <c r="AT22" s="184"/>
      <c r="AU22" s="184"/>
      <c r="AV22" s="184"/>
      <c r="AW22" s="184"/>
      <c r="AX22" s="184"/>
      <c r="AY22" s="184"/>
      <c r="AZ22" s="184"/>
      <c r="BA22" s="184"/>
      <c r="BB22" s="184"/>
      <c r="BC22" s="184"/>
      <c r="BD22" s="184"/>
      <c r="BE22" s="184"/>
      <c r="BF22" s="184"/>
      <c r="BG22" s="184"/>
      <c r="BH22" s="184"/>
      <c r="BI22" s="184"/>
      <c r="BJ22" s="184"/>
      <c r="BK22" s="188">
        <f t="shared" si="0"/>
        <v>10</v>
      </c>
      <c r="BL22" s="188">
        <f t="shared" si="1"/>
        <v>10</v>
      </c>
    </row>
    <row r="23" spans="1:64" ht="30" customHeight="1">
      <c r="A23" s="50">
        <v>16</v>
      </c>
      <c r="B23" s="291" t="s">
        <v>381</v>
      </c>
      <c r="C23" s="292"/>
      <c r="D23" s="292"/>
      <c r="E23" s="292"/>
      <c r="F23" s="292"/>
      <c r="G23" s="293"/>
      <c r="H23" s="291"/>
      <c r="I23" s="292"/>
      <c r="J23" s="292"/>
      <c r="K23" s="292"/>
      <c r="L23" s="293"/>
      <c r="M23" s="291"/>
      <c r="N23" s="293"/>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t="s">
        <v>124</v>
      </c>
      <c r="AP23" s="184" t="s">
        <v>124</v>
      </c>
      <c r="AQ23" s="184" t="s">
        <v>124</v>
      </c>
      <c r="AR23" s="184" t="s">
        <v>124</v>
      </c>
      <c r="AS23" s="184" t="s">
        <v>124</v>
      </c>
      <c r="AT23" s="184" t="s">
        <v>124</v>
      </c>
      <c r="AU23" s="184" t="s">
        <v>124</v>
      </c>
      <c r="AV23" s="184" t="s">
        <v>126</v>
      </c>
      <c r="AW23" s="184" t="s">
        <v>126</v>
      </c>
      <c r="AX23" s="184"/>
      <c r="AY23" s="184"/>
      <c r="AZ23" s="184"/>
      <c r="BA23" s="184"/>
      <c r="BB23" s="184"/>
      <c r="BC23" s="184"/>
      <c r="BD23" s="184"/>
      <c r="BE23" s="184"/>
      <c r="BF23" s="184"/>
      <c r="BG23" s="184"/>
      <c r="BH23" s="184"/>
      <c r="BI23" s="184"/>
      <c r="BJ23" s="184"/>
      <c r="BK23" s="188">
        <f t="shared" si="0"/>
        <v>7</v>
      </c>
      <c r="BL23" s="188">
        <f t="shared" si="1"/>
        <v>9</v>
      </c>
    </row>
    <row r="24" spans="1:64" ht="30" customHeight="1">
      <c r="A24" s="50">
        <v>17</v>
      </c>
      <c r="B24" s="291"/>
      <c r="C24" s="292"/>
      <c r="D24" s="292"/>
      <c r="E24" s="292"/>
      <c r="F24" s="292"/>
      <c r="G24" s="293"/>
      <c r="H24" s="291"/>
      <c r="I24" s="292"/>
      <c r="J24" s="292"/>
      <c r="K24" s="292"/>
      <c r="L24" s="293"/>
      <c r="M24" s="291"/>
      <c r="N24" s="293"/>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8">
        <f t="shared" si="0"/>
        <v>0</v>
      </c>
      <c r="BL24" s="188">
        <f t="shared" si="1"/>
        <v>0</v>
      </c>
    </row>
    <row r="25" spans="1:64" ht="30" customHeight="1">
      <c r="A25" s="50">
        <v>18</v>
      </c>
      <c r="B25" s="600"/>
      <c r="C25" s="601"/>
      <c r="D25" s="601"/>
      <c r="E25" s="601"/>
      <c r="F25" s="601"/>
      <c r="G25" s="602"/>
      <c r="H25" s="291"/>
      <c r="I25" s="292"/>
      <c r="J25" s="292"/>
      <c r="K25" s="292"/>
      <c r="L25" s="293"/>
      <c r="M25" s="600"/>
      <c r="N25" s="602"/>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8">
        <f t="shared" si="0"/>
        <v>0</v>
      </c>
      <c r="BL25" s="188">
        <f t="shared" si="1"/>
        <v>0</v>
      </c>
    </row>
    <row r="26" spans="1:64" ht="30" customHeight="1">
      <c r="A26" s="50">
        <v>19</v>
      </c>
      <c r="B26" s="600"/>
      <c r="C26" s="601"/>
      <c r="D26" s="601"/>
      <c r="E26" s="601"/>
      <c r="F26" s="601"/>
      <c r="G26" s="602"/>
      <c r="H26" s="291"/>
      <c r="I26" s="292"/>
      <c r="J26" s="292"/>
      <c r="K26" s="292"/>
      <c r="L26" s="293"/>
      <c r="M26" s="600"/>
      <c r="N26" s="602"/>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8">
        <f t="shared" si="0"/>
        <v>0</v>
      </c>
      <c r="BL26" s="188">
        <f t="shared" si="1"/>
        <v>0</v>
      </c>
    </row>
    <row r="27" spans="1:64" ht="30" customHeight="1">
      <c r="A27" s="50">
        <v>20</v>
      </c>
      <c r="B27" s="600"/>
      <c r="C27" s="601"/>
      <c r="D27" s="601"/>
      <c r="E27" s="601"/>
      <c r="F27" s="601"/>
      <c r="G27" s="602"/>
      <c r="H27" s="291"/>
      <c r="I27" s="292"/>
      <c r="J27" s="292"/>
      <c r="K27" s="292"/>
      <c r="L27" s="293"/>
      <c r="M27" s="600"/>
      <c r="N27" s="602"/>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88">
        <f t="shared" si="0"/>
        <v>0</v>
      </c>
      <c r="BL27" s="188">
        <f t="shared" si="1"/>
        <v>0</v>
      </c>
    </row>
    <row r="28" spans="1:64" ht="30" customHeight="1">
      <c r="A28" s="388" t="s">
        <v>243</v>
      </c>
      <c r="B28" s="389"/>
      <c r="C28" s="389"/>
      <c r="D28" s="381">
        <f>COUNTA(B8:G27)</f>
        <v>16</v>
      </c>
      <c r="E28" s="381"/>
      <c r="F28" s="162" t="s">
        <v>103</v>
      </c>
      <c r="G28" s="163" t="s">
        <v>244</v>
      </c>
      <c r="H28" s="189">
        <f>COUNTIF($M$8:$N$27,"住")</f>
        <v>7</v>
      </c>
      <c r="I28" s="163" t="s">
        <v>245</v>
      </c>
      <c r="J28" s="189">
        <f>COUNTIF($M$8:$N$27,"勤")</f>
        <v>1</v>
      </c>
      <c r="K28" s="163" t="s">
        <v>246</v>
      </c>
      <c r="L28" s="189">
        <f>COUNTIF($M$8:$N$27,"学")</f>
        <v>1</v>
      </c>
      <c r="M28" s="606">
        <f>SUM(H28,J28,L28)/D28</f>
        <v>0.5625</v>
      </c>
      <c r="N28" s="607"/>
      <c r="O28" s="189">
        <f>COUNTIF(O8:O27,"〇")</f>
        <v>7</v>
      </c>
      <c r="P28" s="189">
        <f t="shared" ref="P28:BJ28" si="2">COUNTIF(P8:P27,"〇")</f>
        <v>7</v>
      </c>
      <c r="Q28" s="189">
        <f t="shared" si="2"/>
        <v>6</v>
      </c>
      <c r="R28" s="189">
        <f t="shared" si="2"/>
        <v>8</v>
      </c>
      <c r="S28" s="189">
        <f t="shared" si="2"/>
        <v>9</v>
      </c>
      <c r="T28" s="189">
        <f t="shared" si="2"/>
        <v>11</v>
      </c>
      <c r="U28" s="189">
        <f t="shared" si="2"/>
        <v>9</v>
      </c>
      <c r="V28" s="189">
        <f t="shared" si="2"/>
        <v>9</v>
      </c>
      <c r="W28" s="189">
        <f t="shared" si="2"/>
        <v>10</v>
      </c>
      <c r="X28" s="189">
        <f t="shared" si="2"/>
        <v>11</v>
      </c>
      <c r="Y28" s="189">
        <f t="shared" si="2"/>
        <v>10</v>
      </c>
      <c r="Z28" s="189">
        <f t="shared" si="2"/>
        <v>12</v>
      </c>
      <c r="AA28" s="189">
        <f t="shared" si="2"/>
        <v>12</v>
      </c>
      <c r="AB28" s="189">
        <f t="shared" si="2"/>
        <v>10</v>
      </c>
      <c r="AC28" s="189">
        <f t="shared" si="2"/>
        <v>11</v>
      </c>
      <c r="AD28" s="189">
        <f t="shared" si="2"/>
        <v>12</v>
      </c>
      <c r="AE28" s="189">
        <f t="shared" si="2"/>
        <v>12</v>
      </c>
      <c r="AF28" s="189">
        <f t="shared" si="2"/>
        <v>13</v>
      </c>
      <c r="AG28" s="189">
        <f t="shared" si="2"/>
        <v>13</v>
      </c>
      <c r="AH28" s="189">
        <f t="shared" si="2"/>
        <v>11</v>
      </c>
      <c r="AI28" s="189">
        <f t="shared" si="2"/>
        <v>14</v>
      </c>
      <c r="AJ28" s="189">
        <f t="shared" si="2"/>
        <v>14</v>
      </c>
      <c r="AK28" s="189">
        <f t="shared" si="2"/>
        <v>14</v>
      </c>
      <c r="AL28" s="189">
        <f t="shared" si="2"/>
        <v>12</v>
      </c>
      <c r="AM28" s="189">
        <f t="shared" si="2"/>
        <v>11</v>
      </c>
      <c r="AN28" s="189">
        <f t="shared" si="2"/>
        <v>12</v>
      </c>
      <c r="AO28" s="189">
        <f t="shared" si="2"/>
        <v>14</v>
      </c>
      <c r="AP28" s="189">
        <f t="shared" si="2"/>
        <v>14</v>
      </c>
      <c r="AQ28" s="189">
        <f t="shared" si="2"/>
        <v>13</v>
      </c>
      <c r="AR28" s="189">
        <f t="shared" si="2"/>
        <v>14</v>
      </c>
      <c r="AS28" s="189">
        <f t="shared" si="2"/>
        <v>13</v>
      </c>
      <c r="AT28" s="189">
        <f t="shared" si="2"/>
        <v>12</v>
      </c>
      <c r="AU28" s="189">
        <f t="shared" si="2"/>
        <v>10</v>
      </c>
      <c r="AV28" s="189">
        <f t="shared" si="2"/>
        <v>7</v>
      </c>
      <c r="AW28" s="189">
        <f t="shared" si="2"/>
        <v>6</v>
      </c>
      <c r="AX28" s="189">
        <f t="shared" si="2"/>
        <v>0</v>
      </c>
      <c r="AY28" s="189">
        <f t="shared" si="2"/>
        <v>0</v>
      </c>
      <c r="AZ28" s="189">
        <f t="shared" si="2"/>
        <v>0</v>
      </c>
      <c r="BA28" s="189">
        <f t="shared" si="2"/>
        <v>0</v>
      </c>
      <c r="BB28" s="189">
        <f t="shared" si="2"/>
        <v>0</v>
      </c>
      <c r="BC28" s="189">
        <f t="shared" si="2"/>
        <v>0</v>
      </c>
      <c r="BD28" s="189">
        <f t="shared" si="2"/>
        <v>0</v>
      </c>
      <c r="BE28" s="189">
        <f t="shared" si="2"/>
        <v>0</v>
      </c>
      <c r="BF28" s="189">
        <f t="shared" si="2"/>
        <v>0</v>
      </c>
      <c r="BG28" s="189">
        <f t="shared" si="2"/>
        <v>0</v>
      </c>
      <c r="BH28" s="189">
        <f t="shared" si="2"/>
        <v>0</v>
      </c>
      <c r="BI28" s="189">
        <f t="shared" si="2"/>
        <v>0</v>
      </c>
      <c r="BJ28" s="189">
        <f t="shared" si="2"/>
        <v>0</v>
      </c>
      <c r="BK28" s="188"/>
      <c r="BL28" s="188"/>
    </row>
    <row r="29" spans="1:64" ht="20.100000000000001" customHeight="1">
      <c r="B29" s="2" t="s">
        <v>278</v>
      </c>
    </row>
    <row r="30" spans="1:64" ht="20.100000000000001" customHeight="1">
      <c r="B30" s="2" t="s">
        <v>279</v>
      </c>
    </row>
    <row r="31" spans="1:64" ht="20.100000000000001" customHeight="1"/>
    <row r="32" spans="1:64" ht="20.100000000000001" customHeight="1"/>
    <row r="33" spans="1:64" ht="20.100000000000001" customHeight="1">
      <c r="A33" s="2" t="s">
        <v>407</v>
      </c>
    </row>
    <row r="34" spans="1:64" ht="20.100000000000001" customHeight="1">
      <c r="A34" s="51" t="s">
        <v>277</v>
      </c>
    </row>
    <row r="35" spans="1:64" ht="20.100000000000001" customHeight="1">
      <c r="A35" s="366"/>
      <c r="B35" s="368" t="s">
        <v>123</v>
      </c>
      <c r="C35" s="369"/>
      <c r="D35" s="369"/>
      <c r="E35" s="369"/>
      <c r="F35" s="369"/>
      <c r="G35" s="370"/>
      <c r="H35" s="368" t="s">
        <v>143</v>
      </c>
      <c r="I35" s="369"/>
      <c r="J35" s="369"/>
      <c r="K35" s="369"/>
      <c r="L35" s="369"/>
      <c r="M35" s="369"/>
      <c r="N35" s="370"/>
      <c r="O35" s="378">
        <v>4</v>
      </c>
      <c r="P35" s="378"/>
      <c r="Q35" s="378"/>
      <c r="R35" s="378"/>
      <c r="S35" s="378">
        <v>5</v>
      </c>
      <c r="T35" s="378"/>
      <c r="U35" s="378"/>
      <c r="V35" s="378"/>
      <c r="W35" s="378">
        <v>6</v>
      </c>
      <c r="X35" s="378"/>
      <c r="Y35" s="378"/>
      <c r="Z35" s="378"/>
      <c r="AA35" s="378">
        <v>7</v>
      </c>
      <c r="AB35" s="378"/>
      <c r="AC35" s="378"/>
      <c r="AD35" s="378"/>
      <c r="AE35" s="378">
        <v>8</v>
      </c>
      <c r="AF35" s="378"/>
      <c r="AG35" s="378"/>
      <c r="AH35" s="378"/>
      <c r="AI35" s="378">
        <v>9</v>
      </c>
      <c r="AJ35" s="378"/>
      <c r="AK35" s="378"/>
      <c r="AL35" s="378"/>
      <c r="AM35" s="378">
        <v>10</v>
      </c>
      <c r="AN35" s="378"/>
      <c r="AO35" s="378"/>
      <c r="AP35" s="378"/>
      <c r="AQ35" s="378">
        <v>11</v>
      </c>
      <c r="AR35" s="378"/>
      <c r="AS35" s="378"/>
      <c r="AT35" s="378"/>
      <c r="AU35" s="378">
        <v>12</v>
      </c>
      <c r="AV35" s="378"/>
      <c r="AW35" s="378"/>
      <c r="AX35" s="378"/>
      <c r="AY35" s="378">
        <v>1</v>
      </c>
      <c r="AZ35" s="378"/>
      <c r="BA35" s="378"/>
      <c r="BB35" s="378"/>
      <c r="BC35" s="378">
        <v>2</v>
      </c>
      <c r="BD35" s="378"/>
      <c r="BE35" s="378"/>
      <c r="BF35" s="378"/>
      <c r="BG35" s="378">
        <v>3</v>
      </c>
      <c r="BH35" s="378"/>
      <c r="BI35" s="378"/>
      <c r="BJ35" s="378"/>
      <c r="BK35" s="379" t="s">
        <v>274</v>
      </c>
      <c r="BL35" s="379" t="s">
        <v>127</v>
      </c>
    </row>
    <row r="36" spans="1:64" s="38" customFormat="1" ht="20.100000000000001" customHeight="1">
      <c r="A36" s="367"/>
      <c r="B36" s="371"/>
      <c r="C36" s="372"/>
      <c r="D36" s="372"/>
      <c r="E36" s="372"/>
      <c r="F36" s="372"/>
      <c r="G36" s="373"/>
      <c r="H36" s="371"/>
      <c r="I36" s="372"/>
      <c r="J36" s="372"/>
      <c r="K36" s="372"/>
      <c r="L36" s="372"/>
      <c r="M36" s="372"/>
      <c r="N36" s="373"/>
      <c r="O36" s="184">
        <v>5</v>
      </c>
      <c r="P36" s="184">
        <v>12</v>
      </c>
      <c r="Q36" s="184">
        <v>19</v>
      </c>
      <c r="R36" s="184">
        <v>26</v>
      </c>
      <c r="S36" s="184">
        <v>10</v>
      </c>
      <c r="T36" s="184">
        <v>17</v>
      </c>
      <c r="U36" s="184">
        <v>24</v>
      </c>
      <c r="V36" s="184">
        <v>31</v>
      </c>
      <c r="W36" s="184">
        <v>7</v>
      </c>
      <c r="X36" s="184">
        <v>14</v>
      </c>
      <c r="Y36" s="184">
        <v>21</v>
      </c>
      <c r="Z36" s="184">
        <v>28</v>
      </c>
      <c r="AA36" s="184">
        <v>5</v>
      </c>
      <c r="AB36" s="184">
        <v>12</v>
      </c>
      <c r="AC36" s="184">
        <v>19</v>
      </c>
      <c r="AD36" s="184">
        <v>26</v>
      </c>
      <c r="AE36" s="184">
        <v>2</v>
      </c>
      <c r="AF36" s="184">
        <v>9</v>
      </c>
      <c r="AG36" s="184">
        <v>23</v>
      </c>
      <c r="AH36" s="184">
        <v>31</v>
      </c>
      <c r="AI36" s="184">
        <v>6</v>
      </c>
      <c r="AJ36" s="184">
        <v>13</v>
      </c>
      <c r="AK36" s="184">
        <v>20</v>
      </c>
      <c r="AL36" s="184">
        <v>27</v>
      </c>
      <c r="AM36" s="184">
        <v>4</v>
      </c>
      <c r="AN36" s="184">
        <v>11</v>
      </c>
      <c r="AO36" s="184">
        <v>18</v>
      </c>
      <c r="AP36" s="184">
        <v>25</v>
      </c>
      <c r="AQ36" s="184">
        <v>1</v>
      </c>
      <c r="AR36" s="184">
        <v>8</v>
      </c>
      <c r="AS36" s="184">
        <v>15</v>
      </c>
      <c r="AT36" s="184">
        <v>22</v>
      </c>
      <c r="AU36" s="184">
        <v>6</v>
      </c>
      <c r="AV36" s="184">
        <v>13</v>
      </c>
      <c r="AW36" s="184">
        <v>20</v>
      </c>
      <c r="AX36" s="184"/>
      <c r="AY36" s="184"/>
      <c r="AZ36" s="184"/>
      <c r="BA36" s="184"/>
      <c r="BB36" s="184"/>
      <c r="BC36" s="184"/>
      <c r="BD36" s="184"/>
      <c r="BE36" s="184"/>
      <c r="BF36" s="184"/>
      <c r="BG36" s="184"/>
      <c r="BH36" s="184"/>
      <c r="BI36" s="184"/>
      <c r="BJ36" s="184"/>
      <c r="BK36" s="379"/>
      <c r="BL36" s="379"/>
    </row>
    <row r="37" spans="1:64" ht="30" customHeight="1">
      <c r="A37" s="50">
        <v>1</v>
      </c>
      <c r="B37" s="385" t="s">
        <v>326</v>
      </c>
      <c r="C37" s="386"/>
      <c r="D37" s="386"/>
      <c r="E37" s="386"/>
      <c r="F37" s="386"/>
      <c r="G37" s="387"/>
      <c r="H37" s="291" t="s">
        <v>249</v>
      </c>
      <c r="I37" s="292"/>
      <c r="J37" s="292"/>
      <c r="K37" s="292"/>
      <c r="L37" s="292"/>
      <c r="M37" s="292"/>
      <c r="N37" s="293"/>
      <c r="O37" s="184" t="s">
        <v>126</v>
      </c>
      <c r="P37" s="184" t="s">
        <v>124</v>
      </c>
      <c r="Q37" s="184" t="s">
        <v>124</v>
      </c>
      <c r="R37" s="184" t="s">
        <v>124</v>
      </c>
      <c r="S37" s="184" t="s">
        <v>124</v>
      </c>
      <c r="T37" s="184" t="s">
        <v>124</v>
      </c>
      <c r="U37" s="184" t="s">
        <v>124</v>
      </c>
      <c r="V37" s="184" t="s">
        <v>124</v>
      </c>
      <c r="W37" s="184" t="s">
        <v>124</v>
      </c>
      <c r="X37" s="184" t="s">
        <v>124</v>
      </c>
      <c r="Y37" s="184" t="s">
        <v>124</v>
      </c>
      <c r="Z37" s="184" t="s">
        <v>124</v>
      </c>
      <c r="AA37" s="184" t="s">
        <v>124</v>
      </c>
      <c r="AB37" s="184" t="s">
        <v>124</v>
      </c>
      <c r="AC37" s="184" t="s">
        <v>124</v>
      </c>
      <c r="AD37" s="184" t="s">
        <v>124</v>
      </c>
      <c r="AE37" s="184" t="s">
        <v>124</v>
      </c>
      <c r="AF37" s="184" t="s">
        <v>124</v>
      </c>
      <c r="AG37" s="184" t="s">
        <v>124</v>
      </c>
      <c r="AH37" s="184" t="s">
        <v>124</v>
      </c>
      <c r="AI37" s="184" t="s">
        <v>124</v>
      </c>
      <c r="AJ37" s="184" t="s">
        <v>124</v>
      </c>
      <c r="AK37" s="184" t="s">
        <v>124</v>
      </c>
      <c r="AL37" s="184" t="s">
        <v>124</v>
      </c>
      <c r="AM37" s="184" t="s">
        <v>124</v>
      </c>
      <c r="AN37" s="184" t="s">
        <v>124</v>
      </c>
      <c r="AO37" s="184" t="s">
        <v>124</v>
      </c>
      <c r="AP37" s="184" t="s">
        <v>124</v>
      </c>
      <c r="AQ37" s="184" t="s">
        <v>124</v>
      </c>
      <c r="AR37" s="184" t="s">
        <v>124</v>
      </c>
      <c r="AS37" s="184" t="s">
        <v>124</v>
      </c>
      <c r="AT37" s="184" t="s">
        <v>124</v>
      </c>
      <c r="AU37" s="184" t="s">
        <v>124</v>
      </c>
      <c r="AV37" s="184" t="s">
        <v>124</v>
      </c>
      <c r="AW37" s="184" t="s">
        <v>124</v>
      </c>
      <c r="AX37" s="184"/>
      <c r="AY37" s="184"/>
      <c r="AZ37" s="184"/>
      <c r="BA37" s="184"/>
      <c r="BB37" s="184"/>
      <c r="BC37" s="184"/>
      <c r="BD37" s="184"/>
      <c r="BE37" s="184"/>
      <c r="BF37" s="184"/>
      <c r="BG37" s="184"/>
      <c r="BH37" s="184"/>
      <c r="BI37" s="184"/>
      <c r="BJ37" s="184"/>
      <c r="BK37" s="188">
        <f>COUNTIF(O37:BJ37,"〇")</f>
        <v>34</v>
      </c>
      <c r="BL37" s="188">
        <f>COUNTIF(O37:BJ37,"-")+BK37</f>
        <v>35</v>
      </c>
    </row>
    <row r="38" spans="1:64" ht="30" customHeight="1">
      <c r="A38" s="50">
        <v>2</v>
      </c>
      <c r="B38" s="385" t="s">
        <v>327</v>
      </c>
      <c r="C38" s="386"/>
      <c r="D38" s="386"/>
      <c r="E38" s="386"/>
      <c r="F38" s="386"/>
      <c r="G38" s="387"/>
      <c r="H38" s="291" t="s">
        <v>248</v>
      </c>
      <c r="I38" s="292"/>
      <c r="J38" s="292"/>
      <c r="K38" s="292"/>
      <c r="L38" s="292"/>
      <c r="M38" s="292"/>
      <c r="N38" s="293"/>
      <c r="O38" s="184" t="s">
        <v>124</v>
      </c>
      <c r="P38" s="184" t="s">
        <v>124</v>
      </c>
      <c r="Q38" s="184" t="s">
        <v>126</v>
      </c>
      <c r="R38" s="184" t="s">
        <v>124</v>
      </c>
      <c r="S38" s="184" t="s">
        <v>124</v>
      </c>
      <c r="T38" s="184" t="s">
        <v>124</v>
      </c>
      <c r="U38" s="184" t="s">
        <v>124</v>
      </c>
      <c r="V38" s="184" t="s">
        <v>124</v>
      </c>
      <c r="W38" s="184" t="s">
        <v>124</v>
      </c>
      <c r="X38" s="184" t="s">
        <v>126</v>
      </c>
      <c r="Y38" s="184" t="s">
        <v>124</v>
      </c>
      <c r="Z38" s="184" t="s">
        <v>124</v>
      </c>
      <c r="AA38" s="184" t="s">
        <v>126</v>
      </c>
      <c r="AB38" s="184" t="s">
        <v>124</v>
      </c>
      <c r="AC38" s="184" t="s">
        <v>126</v>
      </c>
      <c r="AD38" s="184" t="s">
        <v>126</v>
      </c>
      <c r="AE38" s="184" t="s">
        <v>124</v>
      </c>
      <c r="AF38" s="184" t="s">
        <v>124</v>
      </c>
      <c r="AG38" s="184" t="s">
        <v>124</v>
      </c>
      <c r="AH38" s="184" t="s">
        <v>124</v>
      </c>
      <c r="AI38" s="184" t="s">
        <v>124</v>
      </c>
      <c r="AJ38" s="184" t="s">
        <v>124</v>
      </c>
      <c r="AK38" s="184" t="s">
        <v>124</v>
      </c>
      <c r="AL38" s="184" t="s">
        <v>124</v>
      </c>
      <c r="AM38" s="184" t="s">
        <v>124</v>
      </c>
      <c r="AN38" s="184" t="s">
        <v>124</v>
      </c>
      <c r="AO38" s="184" t="s">
        <v>124</v>
      </c>
      <c r="AP38" s="184" t="s">
        <v>124</v>
      </c>
      <c r="AQ38" s="184" t="s">
        <v>124</v>
      </c>
      <c r="AR38" s="184" t="s">
        <v>124</v>
      </c>
      <c r="AS38" s="184" t="s">
        <v>124</v>
      </c>
      <c r="AT38" s="184" t="s">
        <v>126</v>
      </c>
      <c r="AU38" s="184" t="s">
        <v>124</v>
      </c>
      <c r="AV38" s="184" t="s">
        <v>124</v>
      </c>
      <c r="AW38" s="184" t="s">
        <v>124</v>
      </c>
      <c r="AX38" s="184"/>
      <c r="AY38" s="184"/>
      <c r="AZ38" s="184"/>
      <c r="BA38" s="184"/>
      <c r="BB38" s="184"/>
      <c r="BC38" s="184"/>
      <c r="BD38" s="184"/>
      <c r="BE38" s="184"/>
      <c r="BF38" s="184"/>
      <c r="BG38" s="184"/>
      <c r="BH38" s="184"/>
      <c r="BI38" s="184"/>
      <c r="BJ38" s="184"/>
      <c r="BK38" s="188">
        <f t="shared" ref="BK38:BK56" si="3">COUNTIF(O38:BJ38,"〇")</f>
        <v>29</v>
      </c>
      <c r="BL38" s="188">
        <f t="shared" ref="BL38:BL56" si="4">COUNTIF(O38:BJ38,"-")+BK38</f>
        <v>35</v>
      </c>
    </row>
    <row r="39" spans="1:64" ht="30" customHeight="1">
      <c r="A39" s="50">
        <v>3</v>
      </c>
      <c r="B39" s="385" t="s">
        <v>328</v>
      </c>
      <c r="C39" s="386"/>
      <c r="D39" s="386"/>
      <c r="E39" s="386"/>
      <c r="F39" s="386"/>
      <c r="G39" s="387"/>
      <c r="H39" s="291" t="s">
        <v>251</v>
      </c>
      <c r="I39" s="292"/>
      <c r="J39" s="292"/>
      <c r="K39" s="292"/>
      <c r="L39" s="292"/>
      <c r="M39" s="292"/>
      <c r="N39" s="293"/>
      <c r="O39" s="184" t="s">
        <v>124</v>
      </c>
      <c r="P39" s="184" t="s">
        <v>124</v>
      </c>
      <c r="Q39" s="184" t="s">
        <v>124</v>
      </c>
      <c r="R39" s="184" t="s">
        <v>124</v>
      </c>
      <c r="S39" s="184" t="s">
        <v>124</v>
      </c>
      <c r="T39" s="184" t="s">
        <v>124</v>
      </c>
      <c r="U39" s="184" t="s">
        <v>124</v>
      </c>
      <c r="V39" s="184" t="s">
        <v>124</v>
      </c>
      <c r="W39" s="184" t="s">
        <v>124</v>
      </c>
      <c r="X39" s="184" t="s">
        <v>126</v>
      </c>
      <c r="Y39" s="184" t="s">
        <v>124</v>
      </c>
      <c r="Z39" s="184" t="s">
        <v>124</v>
      </c>
      <c r="AA39" s="184" t="s">
        <v>126</v>
      </c>
      <c r="AB39" s="184" t="s">
        <v>124</v>
      </c>
      <c r="AC39" s="184" t="s">
        <v>126</v>
      </c>
      <c r="AD39" s="184" t="s">
        <v>126</v>
      </c>
      <c r="AE39" s="184" t="s">
        <v>124</v>
      </c>
      <c r="AF39" s="184" t="s">
        <v>124</v>
      </c>
      <c r="AG39" s="184" t="s">
        <v>124</v>
      </c>
      <c r="AH39" s="184" t="s">
        <v>124</v>
      </c>
      <c r="AI39" s="184" t="s">
        <v>124</v>
      </c>
      <c r="AJ39" s="184" t="s">
        <v>124</v>
      </c>
      <c r="AK39" s="184" t="s">
        <v>124</v>
      </c>
      <c r="AL39" s="184" t="s">
        <v>124</v>
      </c>
      <c r="AM39" s="184" t="s">
        <v>124</v>
      </c>
      <c r="AN39" s="184" t="s">
        <v>124</v>
      </c>
      <c r="AO39" s="184" t="s">
        <v>124</v>
      </c>
      <c r="AP39" s="184" t="s">
        <v>124</v>
      </c>
      <c r="AQ39" s="184" t="s">
        <v>124</v>
      </c>
      <c r="AR39" s="184" t="s">
        <v>124</v>
      </c>
      <c r="AS39" s="184" t="s">
        <v>124</v>
      </c>
      <c r="AT39" s="184" t="s">
        <v>124</v>
      </c>
      <c r="AU39" s="184" t="s">
        <v>124</v>
      </c>
      <c r="AV39" s="184" t="s">
        <v>124</v>
      </c>
      <c r="AW39" s="184" t="s">
        <v>124</v>
      </c>
      <c r="AX39" s="184"/>
      <c r="AY39" s="184"/>
      <c r="AZ39" s="184"/>
      <c r="BA39" s="184"/>
      <c r="BB39" s="184"/>
      <c r="BC39" s="184"/>
      <c r="BD39" s="184"/>
      <c r="BE39" s="184"/>
      <c r="BF39" s="184"/>
      <c r="BG39" s="184"/>
      <c r="BH39" s="184"/>
      <c r="BI39" s="184"/>
      <c r="BJ39" s="184"/>
      <c r="BK39" s="188">
        <f t="shared" si="3"/>
        <v>31</v>
      </c>
      <c r="BL39" s="188">
        <f t="shared" si="4"/>
        <v>35</v>
      </c>
    </row>
    <row r="40" spans="1:64" ht="30" customHeight="1">
      <c r="A40" s="50">
        <v>4</v>
      </c>
      <c r="B40" s="385" t="s">
        <v>329</v>
      </c>
      <c r="C40" s="386"/>
      <c r="D40" s="386"/>
      <c r="E40" s="386"/>
      <c r="F40" s="386"/>
      <c r="G40" s="387"/>
      <c r="H40" s="291" t="s">
        <v>251</v>
      </c>
      <c r="I40" s="292"/>
      <c r="J40" s="292"/>
      <c r="K40" s="292"/>
      <c r="L40" s="292"/>
      <c r="M40" s="292"/>
      <c r="N40" s="293"/>
      <c r="O40" s="184" t="s">
        <v>124</v>
      </c>
      <c r="P40" s="184" t="s">
        <v>124</v>
      </c>
      <c r="Q40" s="184" t="s">
        <v>124</v>
      </c>
      <c r="R40" s="184" t="s">
        <v>124</v>
      </c>
      <c r="S40" s="184" t="s">
        <v>124</v>
      </c>
      <c r="T40" s="184" t="s">
        <v>124</v>
      </c>
      <c r="U40" s="184" t="s">
        <v>124</v>
      </c>
      <c r="V40" s="184" t="s">
        <v>124</v>
      </c>
      <c r="W40" s="184" t="s">
        <v>124</v>
      </c>
      <c r="X40" s="184" t="s">
        <v>124</v>
      </c>
      <c r="Y40" s="184" t="s">
        <v>124</v>
      </c>
      <c r="Z40" s="184" t="s">
        <v>124</v>
      </c>
      <c r="AA40" s="184" t="s">
        <v>126</v>
      </c>
      <c r="AB40" s="184" t="s">
        <v>124</v>
      </c>
      <c r="AC40" s="184" t="s">
        <v>124</v>
      </c>
      <c r="AD40" s="184" t="s">
        <v>126</v>
      </c>
      <c r="AE40" s="184" t="s">
        <v>124</v>
      </c>
      <c r="AF40" s="184" t="s">
        <v>124</v>
      </c>
      <c r="AG40" s="184" t="s">
        <v>124</v>
      </c>
      <c r="AH40" s="184" t="s">
        <v>124</v>
      </c>
      <c r="AI40" s="184" t="s">
        <v>124</v>
      </c>
      <c r="AJ40" s="184" t="s">
        <v>124</v>
      </c>
      <c r="AK40" s="184" t="s">
        <v>124</v>
      </c>
      <c r="AL40" s="184" t="s">
        <v>124</v>
      </c>
      <c r="AM40" s="184" t="s">
        <v>124</v>
      </c>
      <c r="AN40" s="184" t="s">
        <v>124</v>
      </c>
      <c r="AO40" s="184" t="s">
        <v>124</v>
      </c>
      <c r="AP40" s="184" t="s">
        <v>124</v>
      </c>
      <c r="AQ40" s="184" t="s">
        <v>124</v>
      </c>
      <c r="AR40" s="184" t="s">
        <v>124</v>
      </c>
      <c r="AS40" s="184" t="s">
        <v>124</v>
      </c>
      <c r="AT40" s="184" t="s">
        <v>124</v>
      </c>
      <c r="AU40" s="184" t="s">
        <v>124</v>
      </c>
      <c r="AV40" s="184" t="s">
        <v>126</v>
      </c>
      <c r="AW40" s="184" t="s">
        <v>124</v>
      </c>
      <c r="AX40" s="184"/>
      <c r="AY40" s="184"/>
      <c r="AZ40" s="184"/>
      <c r="BA40" s="184"/>
      <c r="BB40" s="184"/>
      <c r="BC40" s="184"/>
      <c r="BD40" s="184"/>
      <c r="BE40" s="184"/>
      <c r="BF40" s="184"/>
      <c r="BG40" s="184"/>
      <c r="BH40" s="184"/>
      <c r="BI40" s="184"/>
      <c r="BJ40" s="184"/>
      <c r="BK40" s="188">
        <f t="shared" si="3"/>
        <v>32</v>
      </c>
      <c r="BL40" s="188">
        <f t="shared" si="4"/>
        <v>35</v>
      </c>
    </row>
    <row r="41" spans="1:64" ht="30" customHeight="1">
      <c r="A41" s="50">
        <v>5</v>
      </c>
      <c r="B41" s="385" t="s">
        <v>330</v>
      </c>
      <c r="C41" s="386"/>
      <c r="D41" s="386"/>
      <c r="E41" s="386"/>
      <c r="F41" s="386"/>
      <c r="G41" s="387"/>
      <c r="H41" s="291" t="s">
        <v>250</v>
      </c>
      <c r="I41" s="292"/>
      <c r="J41" s="292"/>
      <c r="K41" s="292"/>
      <c r="L41" s="292"/>
      <c r="M41" s="292"/>
      <c r="N41" s="293"/>
      <c r="O41" s="184" t="s">
        <v>124</v>
      </c>
      <c r="P41" s="184" t="s">
        <v>124</v>
      </c>
      <c r="Q41" s="184" t="s">
        <v>124</v>
      </c>
      <c r="R41" s="184" t="s">
        <v>124</v>
      </c>
      <c r="S41" s="184" t="s">
        <v>124</v>
      </c>
      <c r="T41" s="184" t="s">
        <v>124</v>
      </c>
      <c r="U41" s="184" t="s">
        <v>124</v>
      </c>
      <c r="V41" s="184" t="s">
        <v>124</v>
      </c>
      <c r="W41" s="184" t="s">
        <v>124</v>
      </c>
      <c r="X41" s="184" t="s">
        <v>126</v>
      </c>
      <c r="Y41" s="184" t="s">
        <v>124</v>
      </c>
      <c r="Z41" s="184" t="s">
        <v>124</v>
      </c>
      <c r="AA41" s="184" t="s">
        <v>126</v>
      </c>
      <c r="AB41" s="184" t="s">
        <v>124</v>
      </c>
      <c r="AC41" s="184"/>
      <c r="AD41" s="184" t="s">
        <v>124</v>
      </c>
      <c r="AE41" s="184" t="s">
        <v>124</v>
      </c>
      <c r="AF41" s="184" t="s">
        <v>126</v>
      </c>
      <c r="AG41" s="184" t="s">
        <v>124</v>
      </c>
      <c r="AH41" s="184" t="s">
        <v>126</v>
      </c>
      <c r="AI41" s="184" t="s">
        <v>124</v>
      </c>
      <c r="AJ41" s="184" t="s">
        <v>124</v>
      </c>
      <c r="AK41" s="184" t="s">
        <v>124</v>
      </c>
      <c r="AL41" s="184" t="s">
        <v>124</v>
      </c>
      <c r="AM41" s="184" t="s">
        <v>126</v>
      </c>
      <c r="AN41" s="184" t="s">
        <v>124</v>
      </c>
      <c r="AO41" s="184" t="s">
        <v>124</v>
      </c>
      <c r="AP41" s="184" t="s">
        <v>126</v>
      </c>
      <c r="AQ41" s="184" t="s">
        <v>124</v>
      </c>
      <c r="AR41" s="184" t="s">
        <v>124</v>
      </c>
      <c r="AS41" s="184" t="s">
        <v>124</v>
      </c>
      <c r="AT41" s="184" t="s">
        <v>124</v>
      </c>
      <c r="AU41" s="184" t="s">
        <v>124</v>
      </c>
      <c r="AV41" s="184" t="s">
        <v>124</v>
      </c>
      <c r="AW41" s="184" t="s">
        <v>124</v>
      </c>
      <c r="AX41" s="184"/>
      <c r="AY41" s="184"/>
      <c r="AZ41" s="184"/>
      <c r="BA41" s="184"/>
      <c r="BB41" s="184"/>
      <c r="BC41" s="184"/>
      <c r="BD41" s="184"/>
      <c r="BE41" s="184"/>
      <c r="BF41" s="184"/>
      <c r="BG41" s="184"/>
      <c r="BH41" s="184"/>
      <c r="BI41" s="184"/>
      <c r="BJ41" s="184"/>
      <c r="BK41" s="188">
        <f t="shared" si="3"/>
        <v>28</v>
      </c>
      <c r="BL41" s="188">
        <f t="shared" si="4"/>
        <v>34</v>
      </c>
    </row>
    <row r="42" spans="1:64" ht="30" customHeight="1">
      <c r="A42" s="50">
        <v>6</v>
      </c>
      <c r="B42" s="385" t="s">
        <v>331</v>
      </c>
      <c r="C42" s="386"/>
      <c r="D42" s="386"/>
      <c r="E42" s="386"/>
      <c r="F42" s="386"/>
      <c r="G42" s="387"/>
      <c r="H42" s="291" t="s">
        <v>249</v>
      </c>
      <c r="I42" s="292"/>
      <c r="J42" s="292"/>
      <c r="K42" s="292"/>
      <c r="L42" s="292"/>
      <c r="M42" s="292"/>
      <c r="N42" s="293"/>
      <c r="O42" s="184" t="s">
        <v>124</v>
      </c>
      <c r="P42" s="184" t="s">
        <v>124</v>
      </c>
      <c r="Q42" s="184" t="s">
        <v>126</v>
      </c>
      <c r="R42" s="184" t="s">
        <v>124</v>
      </c>
      <c r="S42" s="184" t="s">
        <v>126</v>
      </c>
      <c r="T42" s="184" t="s">
        <v>124</v>
      </c>
      <c r="U42" s="184" t="s">
        <v>124</v>
      </c>
      <c r="V42" s="184" t="s">
        <v>124</v>
      </c>
      <c r="W42" s="184" t="s">
        <v>124</v>
      </c>
      <c r="X42" s="184" t="s">
        <v>126</v>
      </c>
      <c r="Y42" s="184" t="s">
        <v>124</v>
      </c>
      <c r="Z42" s="184" t="s">
        <v>124</v>
      </c>
      <c r="AA42" s="184" t="s">
        <v>126</v>
      </c>
      <c r="AB42" s="184" t="s">
        <v>124</v>
      </c>
      <c r="AC42" s="184" t="s">
        <v>124</v>
      </c>
      <c r="AD42" s="184" t="s">
        <v>126</v>
      </c>
      <c r="AE42" s="184" t="s">
        <v>124</v>
      </c>
      <c r="AF42" s="184" t="s">
        <v>124</v>
      </c>
      <c r="AG42" s="184" t="s">
        <v>124</v>
      </c>
      <c r="AH42" s="184" t="s">
        <v>124</v>
      </c>
      <c r="AI42" s="184" t="s">
        <v>126</v>
      </c>
      <c r="AJ42" s="184" t="s">
        <v>124</v>
      </c>
      <c r="AK42" s="184" t="s">
        <v>124</v>
      </c>
      <c r="AL42" s="184" t="s">
        <v>126</v>
      </c>
      <c r="AM42" s="184" t="s">
        <v>124</v>
      </c>
      <c r="AN42" s="184" t="s">
        <v>124</v>
      </c>
      <c r="AO42" s="184" t="s">
        <v>124</v>
      </c>
      <c r="AP42" s="184" t="s">
        <v>124</v>
      </c>
      <c r="AQ42" s="184" t="s">
        <v>124</v>
      </c>
      <c r="AR42" s="184" t="s">
        <v>124</v>
      </c>
      <c r="AS42" s="184" t="s">
        <v>124</v>
      </c>
      <c r="AT42" s="184" t="s">
        <v>124</v>
      </c>
      <c r="AU42" s="184" t="s">
        <v>126</v>
      </c>
      <c r="AV42" s="184" t="s">
        <v>124</v>
      </c>
      <c r="AW42" s="184" t="s">
        <v>124</v>
      </c>
      <c r="AX42" s="184"/>
      <c r="AY42" s="184"/>
      <c r="AZ42" s="184"/>
      <c r="BA42" s="184"/>
      <c r="BB42" s="184"/>
      <c r="BC42" s="184"/>
      <c r="BD42" s="184"/>
      <c r="BE42" s="184"/>
      <c r="BF42" s="184"/>
      <c r="BG42" s="184"/>
      <c r="BH42" s="184"/>
      <c r="BI42" s="184"/>
      <c r="BJ42" s="184"/>
      <c r="BK42" s="188">
        <f t="shared" si="3"/>
        <v>27</v>
      </c>
      <c r="BL42" s="188">
        <f t="shared" si="4"/>
        <v>35</v>
      </c>
    </row>
    <row r="43" spans="1:64" ht="30" customHeight="1">
      <c r="A43" s="50">
        <v>7</v>
      </c>
      <c r="B43" s="385" t="s">
        <v>332</v>
      </c>
      <c r="C43" s="386"/>
      <c r="D43" s="386"/>
      <c r="E43" s="386"/>
      <c r="F43" s="386"/>
      <c r="G43" s="387"/>
      <c r="H43" s="291" t="s">
        <v>249</v>
      </c>
      <c r="I43" s="292"/>
      <c r="J43" s="292"/>
      <c r="K43" s="292"/>
      <c r="L43" s="292"/>
      <c r="M43" s="292"/>
      <c r="N43" s="293"/>
      <c r="O43" s="184" t="s">
        <v>124</v>
      </c>
      <c r="P43" s="184" t="s">
        <v>124</v>
      </c>
      <c r="Q43" s="184" t="s">
        <v>124</v>
      </c>
      <c r="R43" s="184" t="s">
        <v>124</v>
      </c>
      <c r="S43" s="184" t="s">
        <v>124</v>
      </c>
      <c r="T43" s="184" t="s">
        <v>124</v>
      </c>
      <c r="U43" s="184" t="s">
        <v>124</v>
      </c>
      <c r="V43" s="184" t="s">
        <v>124</v>
      </c>
      <c r="W43" s="184" t="s">
        <v>124</v>
      </c>
      <c r="X43" s="184" t="s">
        <v>126</v>
      </c>
      <c r="Y43" s="184" t="s">
        <v>124</v>
      </c>
      <c r="Z43" s="184" t="s">
        <v>124</v>
      </c>
      <c r="AA43" s="184" t="s">
        <v>126</v>
      </c>
      <c r="AB43" s="184" t="s">
        <v>124</v>
      </c>
      <c r="AC43" s="184" t="s">
        <v>126</v>
      </c>
      <c r="AD43" s="184" t="s">
        <v>124</v>
      </c>
      <c r="AE43" s="184" t="s">
        <v>124</v>
      </c>
      <c r="AF43" s="184" t="s">
        <v>124</v>
      </c>
      <c r="AG43" s="184" t="s">
        <v>124</v>
      </c>
      <c r="AH43" s="184" t="s">
        <v>124</v>
      </c>
      <c r="AI43" s="184" t="s">
        <v>124</v>
      </c>
      <c r="AJ43" s="184" t="s">
        <v>124</v>
      </c>
      <c r="AK43" s="184" t="s">
        <v>124</v>
      </c>
      <c r="AL43" s="184" t="s">
        <v>126</v>
      </c>
      <c r="AM43" s="184" t="s">
        <v>124</v>
      </c>
      <c r="AN43" s="184" t="s">
        <v>124</v>
      </c>
      <c r="AO43" s="184" t="s">
        <v>126</v>
      </c>
      <c r="AP43" s="184" t="s">
        <v>124</v>
      </c>
      <c r="AQ43" s="184" t="s">
        <v>124</v>
      </c>
      <c r="AR43" s="184" t="s">
        <v>124</v>
      </c>
      <c r="AS43" s="184" t="s">
        <v>124</v>
      </c>
      <c r="AT43" s="184" t="s">
        <v>124</v>
      </c>
      <c r="AU43" s="184" t="s">
        <v>124</v>
      </c>
      <c r="AV43" s="184" t="s">
        <v>124</v>
      </c>
      <c r="AW43" s="184" t="s">
        <v>124</v>
      </c>
      <c r="AX43" s="184"/>
      <c r="AY43" s="184"/>
      <c r="AZ43" s="184"/>
      <c r="BA43" s="184"/>
      <c r="BB43" s="184"/>
      <c r="BC43" s="184"/>
      <c r="BD43" s="184"/>
      <c r="BE43" s="184"/>
      <c r="BF43" s="184"/>
      <c r="BG43" s="184"/>
      <c r="BH43" s="184"/>
      <c r="BI43" s="184"/>
      <c r="BJ43" s="184"/>
      <c r="BK43" s="188">
        <f t="shared" si="3"/>
        <v>30</v>
      </c>
      <c r="BL43" s="188">
        <f t="shared" si="4"/>
        <v>35</v>
      </c>
    </row>
    <row r="44" spans="1:64" ht="30" customHeight="1">
      <c r="A44" s="50">
        <v>8</v>
      </c>
      <c r="B44" s="385" t="s">
        <v>333</v>
      </c>
      <c r="C44" s="386"/>
      <c r="D44" s="386"/>
      <c r="E44" s="386"/>
      <c r="F44" s="386"/>
      <c r="G44" s="387"/>
      <c r="H44" s="291" t="s">
        <v>249</v>
      </c>
      <c r="I44" s="292"/>
      <c r="J44" s="292"/>
      <c r="K44" s="292"/>
      <c r="L44" s="292"/>
      <c r="M44" s="292"/>
      <c r="N44" s="293"/>
      <c r="O44" s="184" t="s">
        <v>124</v>
      </c>
      <c r="P44" s="184" t="s">
        <v>124</v>
      </c>
      <c r="Q44" s="184" t="s">
        <v>124</v>
      </c>
      <c r="R44" s="184" t="s">
        <v>124</v>
      </c>
      <c r="S44" s="184" t="s">
        <v>124</v>
      </c>
      <c r="T44" s="184" t="s">
        <v>124</v>
      </c>
      <c r="U44" s="184" t="s">
        <v>124</v>
      </c>
      <c r="V44" s="184" t="s">
        <v>124</v>
      </c>
      <c r="W44" s="184" t="s">
        <v>124</v>
      </c>
      <c r="X44" s="184" t="s">
        <v>126</v>
      </c>
      <c r="Y44" s="184" t="s">
        <v>124</v>
      </c>
      <c r="Z44" s="184" t="s">
        <v>124</v>
      </c>
      <c r="AA44" s="184" t="s">
        <v>126</v>
      </c>
      <c r="AB44" s="184" t="s">
        <v>124</v>
      </c>
      <c r="AC44" s="184" t="s">
        <v>126</v>
      </c>
      <c r="AD44" s="184" t="s">
        <v>126</v>
      </c>
      <c r="AE44" s="184" t="s">
        <v>124</v>
      </c>
      <c r="AF44" s="184" t="s">
        <v>124</v>
      </c>
      <c r="AG44" s="184" t="s">
        <v>126</v>
      </c>
      <c r="AH44" s="184" t="s">
        <v>124</v>
      </c>
      <c r="AI44" s="184" t="s">
        <v>124</v>
      </c>
      <c r="AJ44" s="184" t="s">
        <v>124</v>
      </c>
      <c r="AK44" s="184" t="s">
        <v>124</v>
      </c>
      <c r="AL44" s="184" t="s">
        <v>124</v>
      </c>
      <c r="AM44" s="184" t="s">
        <v>124</v>
      </c>
      <c r="AN44" s="184" t="s">
        <v>124</v>
      </c>
      <c r="AO44" s="184" t="s">
        <v>124</v>
      </c>
      <c r="AP44" s="184" t="s">
        <v>124</v>
      </c>
      <c r="AQ44" s="184" t="s">
        <v>124</v>
      </c>
      <c r="AR44" s="184" t="s">
        <v>124</v>
      </c>
      <c r="AS44" s="184" t="s">
        <v>124</v>
      </c>
      <c r="AT44" s="184" t="s">
        <v>126</v>
      </c>
      <c r="AU44" s="184" t="s">
        <v>124</v>
      </c>
      <c r="AV44" s="184" t="s">
        <v>124</v>
      </c>
      <c r="AW44" s="184" t="s">
        <v>124</v>
      </c>
      <c r="AX44" s="184"/>
      <c r="AY44" s="184"/>
      <c r="AZ44" s="184"/>
      <c r="BA44" s="184"/>
      <c r="BB44" s="184"/>
      <c r="BC44" s="184"/>
      <c r="BD44" s="184"/>
      <c r="BE44" s="184"/>
      <c r="BF44" s="184"/>
      <c r="BG44" s="184"/>
      <c r="BH44" s="184"/>
      <c r="BI44" s="184"/>
      <c r="BJ44" s="184"/>
      <c r="BK44" s="188">
        <f t="shared" si="3"/>
        <v>29</v>
      </c>
      <c r="BL44" s="188">
        <f t="shared" si="4"/>
        <v>35</v>
      </c>
    </row>
    <row r="45" spans="1:64" ht="30" customHeight="1">
      <c r="A45" s="50">
        <v>9</v>
      </c>
      <c r="B45" s="385" t="s">
        <v>334</v>
      </c>
      <c r="C45" s="386"/>
      <c r="D45" s="386"/>
      <c r="E45" s="386"/>
      <c r="F45" s="386"/>
      <c r="G45" s="387"/>
      <c r="H45" s="291" t="s">
        <v>251</v>
      </c>
      <c r="I45" s="292"/>
      <c r="J45" s="292"/>
      <c r="K45" s="292"/>
      <c r="L45" s="292"/>
      <c r="M45" s="292"/>
      <c r="N45" s="293"/>
      <c r="O45" s="184" t="s">
        <v>126</v>
      </c>
      <c r="P45" s="184" t="s">
        <v>124</v>
      </c>
      <c r="Q45" s="184" t="s">
        <v>124</v>
      </c>
      <c r="R45" s="184" t="s">
        <v>124</v>
      </c>
      <c r="S45" s="184" t="s">
        <v>124</v>
      </c>
      <c r="T45" s="184" t="s">
        <v>124</v>
      </c>
      <c r="U45" s="184" t="s">
        <v>124</v>
      </c>
      <c r="V45" s="184" t="s">
        <v>124</v>
      </c>
      <c r="W45" s="184" t="s">
        <v>124</v>
      </c>
      <c r="X45" s="184" t="s">
        <v>126</v>
      </c>
      <c r="Y45" s="184" t="s">
        <v>124</v>
      </c>
      <c r="Z45" s="184" t="s">
        <v>124</v>
      </c>
      <c r="AA45" s="184" t="s">
        <v>126</v>
      </c>
      <c r="AB45" s="184" t="s">
        <v>124</v>
      </c>
      <c r="AC45" s="184" t="s">
        <v>126</v>
      </c>
      <c r="AD45" s="184" t="s">
        <v>124</v>
      </c>
      <c r="AE45" s="184" t="s">
        <v>124</v>
      </c>
      <c r="AF45" s="184" t="s">
        <v>124</v>
      </c>
      <c r="AG45" s="184" t="s">
        <v>124</v>
      </c>
      <c r="AH45" s="184" t="s">
        <v>124</v>
      </c>
      <c r="AI45" s="184" t="s">
        <v>124</v>
      </c>
      <c r="AJ45" s="184" t="s">
        <v>124</v>
      </c>
      <c r="AK45" s="184" t="s">
        <v>124</v>
      </c>
      <c r="AL45" s="184" t="s">
        <v>124</v>
      </c>
      <c r="AM45" s="184" t="s">
        <v>124</v>
      </c>
      <c r="AN45" s="184" t="s">
        <v>124</v>
      </c>
      <c r="AO45" s="184" t="s">
        <v>124</v>
      </c>
      <c r="AP45" s="184" t="s">
        <v>124</v>
      </c>
      <c r="AQ45" s="184" t="s">
        <v>124</v>
      </c>
      <c r="AR45" s="184" t="s">
        <v>124</v>
      </c>
      <c r="AS45" s="184" t="s">
        <v>124</v>
      </c>
      <c r="AT45" s="184" t="s">
        <v>124</v>
      </c>
      <c r="AU45" s="184" t="s">
        <v>124</v>
      </c>
      <c r="AV45" s="184" t="s">
        <v>124</v>
      </c>
      <c r="AW45" s="184" t="s">
        <v>124</v>
      </c>
      <c r="AX45" s="184"/>
      <c r="AY45" s="184"/>
      <c r="AZ45" s="184"/>
      <c r="BA45" s="184"/>
      <c r="BB45" s="184"/>
      <c r="BC45" s="184"/>
      <c r="BD45" s="184"/>
      <c r="BE45" s="184"/>
      <c r="BF45" s="184"/>
      <c r="BG45" s="184"/>
      <c r="BH45" s="184"/>
      <c r="BI45" s="184"/>
      <c r="BJ45" s="184"/>
      <c r="BK45" s="188">
        <f t="shared" si="3"/>
        <v>31</v>
      </c>
      <c r="BL45" s="188">
        <f t="shared" si="4"/>
        <v>35</v>
      </c>
    </row>
    <row r="46" spans="1:64" ht="30" customHeight="1">
      <c r="A46" s="50">
        <v>10</v>
      </c>
      <c r="B46" s="385" t="s">
        <v>335</v>
      </c>
      <c r="C46" s="386"/>
      <c r="D46" s="386"/>
      <c r="E46" s="386"/>
      <c r="F46" s="386"/>
      <c r="G46" s="387"/>
      <c r="H46" s="291" t="s">
        <v>247</v>
      </c>
      <c r="I46" s="292"/>
      <c r="J46" s="292"/>
      <c r="K46" s="292"/>
      <c r="L46" s="292"/>
      <c r="M46" s="292"/>
      <c r="N46" s="293"/>
      <c r="O46" s="184" t="s">
        <v>124</v>
      </c>
      <c r="P46" s="184" t="s">
        <v>124</v>
      </c>
      <c r="Q46" s="184" t="s">
        <v>124</v>
      </c>
      <c r="R46" s="184" t="s">
        <v>124</v>
      </c>
      <c r="S46" s="184" t="s">
        <v>124</v>
      </c>
      <c r="T46" s="184" t="s">
        <v>124</v>
      </c>
      <c r="U46" s="184" t="s">
        <v>124</v>
      </c>
      <c r="V46" s="184" t="s">
        <v>124</v>
      </c>
      <c r="W46" s="184" t="s">
        <v>124</v>
      </c>
      <c r="X46" s="184" t="s">
        <v>126</v>
      </c>
      <c r="Y46" s="184" t="s">
        <v>124</v>
      </c>
      <c r="Z46" s="184" t="s">
        <v>124</v>
      </c>
      <c r="AA46" s="184" t="s">
        <v>126</v>
      </c>
      <c r="AB46" s="184" t="s">
        <v>124</v>
      </c>
      <c r="AC46" s="184" t="s">
        <v>124</v>
      </c>
      <c r="AD46" s="184" t="s">
        <v>126</v>
      </c>
      <c r="AE46" s="184" t="s">
        <v>124</v>
      </c>
      <c r="AF46" s="184" t="s">
        <v>124</v>
      </c>
      <c r="AG46" s="184" t="s">
        <v>124</v>
      </c>
      <c r="AH46" s="184" t="s">
        <v>124</v>
      </c>
      <c r="AI46" s="184" t="s">
        <v>124</v>
      </c>
      <c r="AJ46" s="184" t="s">
        <v>124</v>
      </c>
      <c r="AK46" s="184" t="s">
        <v>124</v>
      </c>
      <c r="AL46" s="184" t="s">
        <v>126</v>
      </c>
      <c r="AM46" s="184" t="s">
        <v>124</v>
      </c>
      <c r="AN46" s="184" t="s">
        <v>124</v>
      </c>
      <c r="AO46" s="184" t="s">
        <v>124</v>
      </c>
      <c r="AP46" s="184" t="s">
        <v>124</v>
      </c>
      <c r="AQ46" s="184" t="s">
        <v>124</v>
      </c>
      <c r="AR46" s="184" t="s">
        <v>124</v>
      </c>
      <c r="AS46" s="184" t="s">
        <v>126</v>
      </c>
      <c r="AT46" s="184" t="s">
        <v>124</v>
      </c>
      <c r="AU46" s="184" t="s">
        <v>124</v>
      </c>
      <c r="AV46" s="184" t="s">
        <v>124</v>
      </c>
      <c r="AW46" s="184" t="s">
        <v>124</v>
      </c>
      <c r="AX46" s="184"/>
      <c r="AY46" s="184"/>
      <c r="AZ46" s="184"/>
      <c r="BA46" s="184"/>
      <c r="BB46" s="184"/>
      <c r="BC46" s="184"/>
      <c r="BD46" s="184"/>
      <c r="BE46" s="184"/>
      <c r="BF46" s="184"/>
      <c r="BG46" s="184"/>
      <c r="BH46" s="184"/>
      <c r="BI46" s="184"/>
      <c r="BJ46" s="184"/>
      <c r="BK46" s="188">
        <f t="shared" si="3"/>
        <v>30</v>
      </c>
      <c r="BL46" s="188">
        <f t="shared" si="4"/>
        <v>35</v>
      </c>
    </row>
    <row r="47" spans="1:64" ht="30" customHeight="1">
      <c r="A47" s="50">
        <v>11</v>
      </c>
      <c r="B47" s="388"/>
      <c r="C47" s="389"/>
      <c r="D47" s="389"/>
      <c r="E47" s="389"/>
      <c r="F47" s="389"/>
      <c r="G47" s="390"/>
      <c r="H47" s="600"/>
      <c r="I47" s="601"/>
      <c r="J47" s="601"/>
      <c r="K47" s="601"/>
      <c r="L47" s="601"/>
      <c r="M47" s="601"/>
      <c r="N47" s="602"/>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88">
        <f t="shared" si="3"/>
        <v>0</v>
      </c>
      <c r="BL47" s="188">
        <f t="shared" si="4"/>
        <v>0</v>
      </c>
    </row>
    <row r="48" spans="1:64" ht="30" customHeight="1">
      <c r="A48" s="50">
        <v>12</v>
      </c>
      <c r="B48" s="388"/>
      <c r="C48" s="389"/>
      <c r="D48" s="389"/>
      <c r="E48" s="389"/>
      <c r="F48" s="389"/>
      <c r="G48" s="390"/>
      <c r="H48" s="600"/>
      <c r="I48" s="601"/>
      <c r="J48" s="601"/>
      <c r="K48" s="601"/>
      <c r="L48" s="601"/>
      <c r="M48" s="601"/>
      <c r="N48" s="602"/>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88">
        <f t="shared" si="3"/>
        <v>0</v>
      </c>
      <c r="BL48" s="188">
        <f t="shared" si="4"/>
        <v>0</v>
      </c>
    </row>
    <row r="49" spans="1:64" ht="30" customHeight="1">
      <c r="A49" s="50">
        <v>13</v>
      </c>
      <c r="B49" s="388"/>
      <c r="C49" s="389"/>
      <c r="D49" s="389"/>
      <c r="E49" s="389"/>
      <c r="F49" s="389"/>
      <c r="G49" s="390"/>
      <c r="H49" s="600"/>
      <c r="I49" s="601"/>
      <c r="J49" s="601"/>
      <c r="K49" s="601"/>
      <c r="L49" s="601"/>
      <c r="M49" s="601"/>
      <c r="N49" s="602"/>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88">
        <f t="shared" si="3"/>
        <v>0</v>
      </c>
      <c r="BL49" s="188">
        <f t="shared" si="4"/>
        <v>0</v>
      </c>
    </row>
    <row r="50" spans="1:64" ht="30" customHeight="1">
      <c r="A50" s="50">
        <v>14</v>
      </c>
      <c r="B50" s="388"/>
      <c r="C50" s="389"/>
      <c r="D50" s="389"/>
      <c r="E50" s="389"/>
      <c r="F50" s="389"/>
      <c r="G50" s="390"/>
      <c r="H50" s="600" t="s">
        <v>247</v>
      </c>
      <c r="I50" s="601"/>
      <c r="J50" s="601"/>
      <c r="K50" s="601"/>
      <c r="L50" s="601"/>
      <c r="M50" s="601"/>
      <c r="N50" s="602"/>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88">
        <f t="shared" si="3"/>
        <v>0</v>
      </c>
      <c r="BL50" s="188">
        <f t="shared" si="4"/>
        <v>0</v>
      </c>
    </row>
    <row r="51" spans="1:64" ht="30" customHeight="1">
      <c r="A51" s="50">
        <v>15</v>
      </c>
      <c r="B51" s="388"/>
      <c r="C51" s="389"/>
      <c r="D51" s="389"/>
      <c r="E51" s="389"/>
      <c r="F51" s="389"/>
      <c r="G51" s="390"/>
      <c r="H51" s="600" t="s">
        <v>248</v>
      </c>
      <c r="I51" s="601"/>
      <c r="J51" s="601"/>
      <c r="K51" s="601"/>
      <c r="L51" s="601"/>
      <c r="M51" s="601"/>
      <c r="N51" s="602"/>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88">
        <f t="shared" si="3"/>
        <v>0</v>
      </c>
      <c r="BL51" s="188">
        <f t="shared" si="4"/>
        <v>0</v>
      </c>
    </row>
    <row r="52" spans="1:64" ht="30" customHeight="1">
      <c r="A52" s="50">
        <v>16</v>
      </c>
      <c r="B52" s="388"/>
      <c r="C52" s="389"/>
      <c r="D52" s="389"/>
      <c r="E52" s="389"/>
      <c r="F52" s="389"/>
      <c r="G52" s="390"/>
      <c r="H52" s="600" t="s">
        <v>249</v>
      </c>
      <c r="I52" s="601"/>
      <c r="J52" s="601"/>
      <c r="K52" s="601"/>
      <c r="L52" s="601"/>
      <c r="M52" s="601"/>
      <c r="N52" s="602"/>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88">
        <f t="shared" si="3"/>
        <v>0</v>
      </c>
      <c r="BL52" s="188">
        <f t="shared" si="4"/>
        <v>0</v>
      </c>
    </row>
    <row r="53" spans="1:64" ht="30" customHeight="1">
      <c r="A53" s="50">
        <v>17</v>
      </c>
      <c r="B53" s="388"/>
      <c r="C53" s="389"/>
      <c r="D53" s="389"/>
      <c r="E53" s="389"/>
      <c r="F53" s="389"/>
      <c r="G53" s="390"/>
      <c r="H53" s="600" t="s">
        <v>250</v>
      </c>
      <c r="I53" s="601"/>
      <c r="J53" s="601"/>
      <c r="K53" s="601"/>
      <c r="L53" s="601"/>
      <c r="M53" s="601"/>
      <c r="N53" s="602"/>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88">
        <f t="shared" si="3"/>
        <v>0</v>
      </c>
      <c r="BL53" s="188">
        <f t="shared" si="4"/>
        <v>0</v>
      </c>
    </row>
    <row r="54" spans="1:64" ht="30" customHeight="1">
      <c r="A54" s="50">
        <v>18</v>
      </c>
      <c r="B54" s="388"/>
      <c r="C54" s="389"/>
      <c r="D54" s="389"/>
      <c r="E54" s="389"/>
      <c r="F54" s="389"/>
      <c r="G54" s="390"/>
      <c r="H54" s="600" t="s">
        <v>251</v>
      </c>
      <c r="I54" s="601"/>
      <c r="J54" s="601"/>
      <c r="K54" s="601"/>
      <c r="L54" s="601"/>
      <c r="M54" s="601"/>
      <c r="N54" s="602"/>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88">
        <f t="shared" si="3"/>
        <v>0</v>
      </c>
      <c r="BL54" s="188">
        <f t="shared" si="4"/>
        <v>0</v>
      </c>
    </row>
    <row r="55" spans="1:64" ht="30" customHeight="1">
      <c r="A55" s="50">
        <v>19</v>
      </c>
      <c r="B55" s="388"/>
      <c r="C55" s="389"/>
      <c r="D55" s="389"/>
      <c r="E55" s="389"/>
      <c r="F55" s="389"/>
      <c r="G55" s="390"/>
      <c r="H55" s="600"/>
      <c r="I55" s="601"/>
      <c r="J55" s="601"/>
      <c r="K55" s="601"/>
      <c r="L55" s="601"/>
      <c r="M55" s="601"/>
      <c r="N55" s="602"/>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88">
        <f t="shared" si="3"/>
        <v>0</v>
      </c>
      <c r="BL55" s="188">
        <f t="shared" si="4"/>
        <v>0</v>
      </c>
    </row>
    <row r="56" spans="1:64" ht="30" customHeight="1">
      <c r="A56" s="50">
        <v>20</v>
      </c>
      <c r="B56" s="388"/>
      <c r="C56" s="389"/>
      <c r="D56" s="389"/>
      <c r="E56" s="389"/>
      <c r="F56" s="389"/>
      <c r="G56" s="390"/>
      <c r="H56" s="600" t="s">
        <v>252</v>
      </c>
      <c r="I56" s="601"/>
      <c r="J56" s="601"/>
      <c r="K56" s="601"/>
      <c r="L56" s="601"/>
      <c r="M56" s="601"/>
      <c r="N56" s="602"/>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88">
        <f t="shared" si="3"/>
        <v>0</v>
      </c>
      <c r="BL56" s="188">
        <f t="shared" si="4"/>
        <v>0</v>
      </c>
    </row>
    <row r="57" spans="1:64" ht="30" customHeight="1">
      <c r="A57" s="603" t="s">
        <v>243</v>
      </c>
      <c r="B57" s="604"/>
      <c r="C57" s="604"/>
      <c r="D57" s="381">
        <f>COUNTA(B37:G56)</f>
        <v>10</v>
      </c>
      <c r="E57" s="381"/>
      <c r="F57" s="604" t="s">
        <v>103</v>
      </c>
      <c r="G57" s="605"/>
      <c r="H57" s="188">
        <f>COUNTIF($H$37:$N$56,"10代")</f>
        <v>1</v>
      </c>
      <c r="I57" s="188">
        <f>COUNTIF($H$37:$N$56,"20代")</f>
        <v>0</v>
      </c>
      <c r="J57" s="188">
        <f>COUNTIF($H$37:$N$56,"30代")</f>
        <v>2</v>
      </c>
      <c r="K57" s="188">
        <f>COUNTIF($H$37:$N$56,"40代")</f>
        <v>2</v>
      </c>
      <c r="L57" s="188">
        <f>COUNTIF($H$37:$N$56,"50代")</f>
        <v>2</v>
      </c>
      <c r="M57" s="188">
        <f>COUNTIF($H$37:$N$56,"60代")</f>
        <v>5</v>
      </c>
      <c r="N57" s="188">
        <f>COUNTIF($H$37:$N$56,"70代以上")</f>
        <v>4</v>
      </c>
      <c r="O57" s="189">
        <f>COUNTIF(O37:O56,"〇")</f>
        <v>8</v>
      </c>
      <c r="P57" s="189">
        <f t="shared" ref="P57:BJ57" si="5">COUNTIF(P37:P56,"〇")</f>
        <v>10</v>
      </c>
      <c r="Q57" s="189">
        <f t="shared" si="5"/>
        <v>8</v>
      </c>
      <c r="R57" s="189">
        <f t="shared" si="5"/>
        <v>10</v>
      </c>
      <c r="S57" s="189">
        <f t="shared" si="5"/>
        <v>9</v>
      </c>
      <c r="T57" s="189">
        <f t="shared" si="5"/>
        <v>10</v>
      </c>
      <c r="U57" s="189">
        <f t="shared" si="5"/>
        <v>10</v>
      </c>
      <c r="V57" s="189">
        <f t="shared" si="5"/>
        <v>10</v>
      </c>
      <c r="W57" s="189">
        <f t="shared" si="5"/>
        <v>10</v>
      </c>
      <c r="X57" s="189">
        <f t="shared" si="5"/>
        <v>2</v>
      </c>
      <c r="Y57" s="189">
        <f t="shared" si="5"/>
        <v>10</v>
      </c>
      <c r="Z57" s="189">
        <f t="shared" si="5"/>
        <v>10</v>
      </c>
      <c r="AA57" s="189">
        <f t="shared" si="5"/>
        <v>1</v>
      </c>
      <c r="AB57" s="189">
        <f t="shared" si="5"/>
        <v>10</v>
      </c>
      <c r="AC57" s="189">
        <f t="shared" si="5"/>
        <v>4</v>
      </c>
      <c r="AD57" s="189">
        <f t="shared" si="5"/>
        <v>4</v>
      </c>
      <c r="AE57" s="189">
        <f t="shared" si="5"/>
        <v>10</v>
      </c>
      <c r="AF57" s="189">
        <f t="shared" si="5"/>
        <v>9</v>
      </c>
      <c r="AG57" s="189">
        <f t="shared" si="5"/>
        <v>9</v>
      </c>
      <c r="AH57" s="189">
        <f t="shared" si="5"/>
        <v>9</v>
      </c>
      <c r="AI57" s="189">
        <f t="shared" si="5"/>
        <v>9</v>
      </c>
      <c r="AJ57" s="189">
        <f t="shared" si="5"/>
        <v>10</v>
      </c>
      <c r="AK57" s="189">
        <f t="shared" si="5"/>
        <v>10</v>
      </c>
      <c r="AL57" s="189">
        <f t="shared" si="5"/>
        <v>7</v>
      </c>
      <c r="AM57" s="189">
        <f t="shared" si="5"/>
        <v>9</v>
      </c>
      <c r="AN57" s="189">
        <f t="shared" si="5"/>
        <v>10</v>
      </c>
      <c r="AO57" s="189">
        <f t="shared" si="5"/>
        <v>9</v>
      </c>
      <c r="AP57" s="189">
        <f t="shared" si="5"/>
        <v>9</v>
      </c>
      <c r="AQ57" s="189">
        <f t="shared" si="5"/>
        <v>10</v>
      </c>
      <c r="AR57" s="189">
        <f t="shared" si="5"/>
        <v>10</v>
      </c>
      <c r="AS57" s="189">
        <f t="shared" si="5"/>
        <v>9</v>
      </c>
      <c r="AT57" s="189">
        <f t="shared" si="5"/>
        <v>8</v>
      </c>
      <c r="AU57" s="189">
        <f t="shared" si="5"/>
        <v>9</v>
      </c>
      <c r="AV57" s="189">
        <f t="shared" si="5"/>
        <v>9</v>
      </c>
      <c r="AW57" s="189">
        <f t="shared" si="5"/>
        <v>10</v>
      </c>
      <c r="AX57" s="189">
        <f t="shared" si="5"/>
        <v>0</v>
      </c>
      <c r="AY57" s="189">
        <f t="shared" si="5"/>
        <v>0</v>
      </c>
      <c r="AZ57" s="189">
        <f t="shared" si="5"/>
        <v>0</v>
      </c>
      <c r="BA57" s="189">
        <f t="shared" si="5"/>
        <v>0</v>
      </c>
      <c r="BB57" s="189">
        <f t="shared" si="5"/>
        <v>0</v>
      </c>
      <c r="BC57" s="189">
        <f t="shared" si="5"/>
        <v>0</v>
      </c>
      <c r="BD57" s="189">
        <f t="shared" si="5"/>
        <v>0</v>
      </c>
      <c r="BE57" s="189">
        <f t="shared" si="5"/>
        <v>0</v>
      </c>
      <c r="BF57" s="189">
        <f t="shared" si="5"/>
        <v>0</v>
      </c>
      <c r="BG57" s="189">
        <f t="shared" si="5"/>
        <v>0</v>
      </c>
      <c r="BH57" s="189">
        <f t="shared" si="5"/>
        <v>0</v>
      </c>
      <c r="BI57" s="189">
        <f t="shared" si="5"/>
        <v>0</v>
      </c>
      <c r="BJ57" s="189">
        <f t="shared" si="5"/>
        <v>0</v>
      </c>
      <c r="BK57" s="188"/>
      <c r="BL57" s="188"/>
    </row>
    <row r="58" spans="1:64" ht="20.100000000000001" customHeight="1">
      <c r="B58" s="2" t="s">
        <v>280</v>
      </c>
    </row>
    <row r="59" spans="1:64" ht="20.100000000000001" customHeight="1">
      <c r="B59" s="2" t="s">
        <v>279</v>
      </c>
    </row>
    <row r="60" spans="1:64" ht="20.100000000000001" customHeight="1"/>
    <row r="61" spans="1:64" ht="20.100000000000001" customHeight="1"/>
  </sheetData>
  <sheetProtection formatCells="0" formatColumns="0" formatRows="0" insertColumns="0" insertRows="0" insertHyperlinks="0" deleteColumns="0" deleteRows="0" selectLockedCells="1" sort="0" autoFilter="0" pivotTables="0"/>
  <mergeCells count="142">
    <mergeCell ref="B2:J2"/>
    <mergeCell ref="A6:A7"/>
    <mergeCell ref="B6:G7"/>
    <mergeCell ref="H6:L7"/>
    <mergeCell ref="M6:N7"/>
    <mergeCell ref="O6:R6"/>
    <mergeCell ref="B11:G11"/>
    <mergeCell ref="M11:N11"/>
    <mergeCell ref="B12:G12"/>
    <mergeCell ref="M12:N12"/>
    <mergeCell ref="H11:L11"/>
    <mergeCell ref="H12:L12"/>
    <mergeCell ref="B13:G13"/>
    <mergeCell ref="M13:N13"/>
    <mergeCell ref="BL6:BL7"/>
    <mergeCell ref="B8:G8"/>
    <mergeCell ref="M8:N8"/>
    <mergeCell ref="B9:G9"/>
    <mergeCell ref="M9:N9"/>
    <mergeCell ref="B10:G10"/>
    <mergeCell ref="M10:N10"/>
    <mergeCell ref="AQ6:AT6"/>
    <mergeCell ref="AU6:AX6"/>
    <mergeCell ref="AY6:BB6"/>
    <mergeCell ref="BC6:BF6"/>
    <mergeCell ref="BG6:BJ6"/>
    <mergeCell ref="BK6:BK7"/>
    <mergeCell ref="S6:V6"/>
    <mergeCell ref="W6:Z6"/>
    <mergeCell ref="AA6:AD6"/>
    <mergeCell ref="AE6:AH6"/>
    <mergeCell ref="AI6:AL6"/>
    <mergeCell ref="AM6:AP6"/>
    <mergeCell ref="H8:L8"/>
    <mergeCell ref="H9:L9"/>
    <mergeCell ref="H10:L10"/>
    <mergeCell ref="B17:G17"/>
    <mergeCell ref="M17:N17"/>
    <mergeCell ref="B18:G18"/>
    <mergeCell ref="M18:N18"/>
    <mergeCell ref="B19:G19"/>
    <mergeCell ref="M19:N19"/>
    <mergeCell ref="B14:G14"/>
    <mergeCell ref="M14:N14"/>
    <mergeCell ref="B15:G15"/>
    <mergeCell ref="M15:N15"/>
    <mergeCell ref="B16:G16"/>
    <mergeCell ref="M16:N16"/>
    <mergeCell ref="H14:L14"/>
    <mergeCell ref="H15:L15"/>
    <mergeCell ref="H16:L16"/>
    <mergeCell ref="H17:L17"/>
    <mergeCell ref="H18:L18"/>
    <mergeCell ref="H19:L19"/>
    <mergeCell ref="B23:G23"/>
    <mergeCell ref="M23:N23"/>
    <mergeCell ref="B24:G24"/>
    <mergeCell ref="M24:N24"/>
    <mergeCell ref="B25:G25"/>
    <mergeCell ref="M25:N25"/>
    <mergeCell ref="B20:G20"/>
    <mergeCell ref="M20:N20"/>
    <mergeCell ref="B21:G21"/>
    <mergeCell ref="M21:N21"/>
    <mergeCell ref="B22:G22"/>
    <mergeCell ref="M22:N22"/>
    <mergeCell ref="H20:L20"/>
    <mergeCell ref="H21:L21"/>
    <mergeCell ref="H22:L22"/>
    <mergeCell ref="H23:L23"/>
    <mergeCell ref="H24:L24"/>
    <mergeCell ref="H25:L25"/>
    <mergeCell ref="A35:A36"/>
    <mergeCell ref="B35:G36"/>
    <mergeCell ref="H35:N36"/>
    <mergeCell ref="O35:R35"/>
    <mergeCell ref="S35:V35"/>
    <mergeCell ref="W35:Z35"/>
    <mergeCell ref="B26:G26"/>
    <mergeCell ref="M26:N26"/>
    <mergeCell ref="B27:G27"/>
    <mergeCell ref="M27:N27"/>
    <mergeCell ref="A28:C28"/>
    <mergeCell ref="D28:E28"/>
    <mergeCell ref="M28:N28"/>
    <mergeCell ref="H26:L26"/>
    <mergeCell ref="H27:L27"/>
    <mergeCell ref="BK35:BK36"/>
    <mergeCell ref="BL35:BL36"/>
    <mergeCell ref="B37:G37"/>
    <mergeCell ref="H37:N37"/>
    <mergeCell ref="AA35:AD35"/>
    <mergeCell ref="AE35:AH35"/>
    <mergeCell ref="AI35:AL35"/>
    <mergeCell ref="AM35:AP35"/>
    <mergeCell ref="AQ35:AT35"/>
    <mergeCell ref="AU35:AX35"/>
    <mergeCell ref="B38:G38"/>
    <mergeCell ref="H38:N38"/>
    <mergeCell ref="B39:G39"/>
    <mergeCell ref="H39:N39"/>
    <mergeCell ref="B40:G40"/>
    <mergeCell ref="H40:N40"/>
    <mergeCell ref="AY35:BB35"/>
    <mergeCell ref="BC35:BF35"/>
    <mergeCell ref="BG35:BJ35"/>
    <mergeCell ref="B44:G44"/>
    <mergeCell ref="H44:N44"/>
    <mergeCell ref="B45:G45"/>
    <mergeCell ref="H45:N45"/>
    <mergeCell ref="B46:G46"/>
    <mergeCell ref="H46:N46"/>
    <mergeCell ref="B41:G41"/>
    <mergeCell ref="H41:N41"/>
    <mergeCell ref="B42:G42"/>
    <mergeCell ref="H42:N42"/>
    <mergeCell ref="B43:G43"/>
    <mergeCell ref="H43:N43"/>
    <mergeCell ref="H13:L13"/>
    <mergeCell ref="B56:G56"/>
    <mergeCell ref="H56:N56"/>
    <mergeCell ref="A57:C57"/>
    <mergeCell ref="D57:E57"/>
    <mergeCell ref="F57:G57"/>
    <mergeCell ref="B53:G53"/>
    <mergeCell ref="H53:N53"/>
    <mergeCell ref="B54:G54"/>
    <mergeCell ref="H54:N54"/>
    <mergeCell ref="B55:G55"/>
    <mergeCell ref="H55:N55"/>
    <mergeCell ref="B50:G50"/>
    <mergeCell ref="H50:N50"/>
    <mergeCell ref="B51:G51"/>
    <mergeCell ref="H51:N51"/>
    <mergeCell ref="B52:G52"/>
    <mergeCell ref="H52:N52"/>
    <mergeCell ref="B47:G47"/>
    <mergeCell ref="H47:N47"/>
    <mergeCell ref="B48:G48"/>
    <mergeCell ref="H48:N48"/>
    <mergeCell ref="B49:G49"/>
    <mergeCell ref="H49:N49"/>
  </mergeCells>
  <phoneticPr fontId="4"/>
  <dataValidations count="4">
    <dataValidation type="list" allowBlank="1" showInputMessage="1" showErrorMessage="1" sqref="O37:BJ56 O8:BJ27">
      <formula1>"〇,-"</formula1>
    </dataValidation>
    <dataValidation type="list" allowBlank="1" showInputMessage="1" showErrorMessage="1" sqref="H37:N56">
      <formula1>"10代,20代,30代,40代,50代,60代,70代以上"</formula1>
    </dataValidation>
    <dataValidation type="list" allowBlank="1" showInputMessage="1" showErrorMessage="1" prompt="市内在住：住_x000a_市内通勤：勤_x000a_市内通学：学_x000a_市外：空欄" sqref="M20:N27">
      <formula1>"住,勤,学"</formula1>
    </dataValidation>
    <dataValidation type="list" allowBlank="1" showInputMessage="1" showErrorMessage="1" prompt="市内在住：住_x000a_市内通勤：勤_x000a_市内通学：学_x000a_その他：空欄" sqref="M8:N19">
      <formula1>"住,勤,学"</formula1>
    </dataValidation>
  </dataValidations>
  <hyperlinks>
    <hyperlink ref="B2:H2" location="はじめに!A1" display="「はじめに」に戻る"/>
  </hyperlinks>
  <printOptions horizontalCentered="1"/>
  <pageMargins left="0.70866141732283472" right="0.70866141732283472" top="0.74803149606299213" bottom="0.74803149606299213" header="0.31496062992125984" footer="0.31496062992125984"/>
  <pageSetup paperSize="9" scale="54" orientation="landscape" r:id="rId1"/>
  <rowBreaks count="1" manualBreakCount="1">
    <brk id="32" max="6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D38"/>
  <sheetViews>
    <sheetView showGridLines="0" view="pageBreakPreview" zoomScaleNormal="100" zoomScaleSheetLayoutView="100" workbookViewId="0">
      <pane ySplit="3" topLeftCell="A4" activePane="bottomLeft" state="frozen"/>
      <selection activeCell="AL7" sqref="AL7"/>
      <selection pane="bottomLeft" activeCell="AE12" sqref="AE12"/>
    </sheetView>
  </sheetViews>
  <sheetFormatPr defaultColWidth="9" defaultRowHeight="15" customHeight="1"/>
  <cols>
    <col min="1" max="21" width="2.625" style="2" customWidth="1"/>
    <col min="22" max="24" width="3.625" style="2" customWidth="1"/>
    <col min="25" max="36" width="2.625" style="2" customWidth="1"/>
    <col min="37" max="52" width="3.125" style="2" customWidth="1"/>
    <col min="53" max="16384" width="9" style="2"/>
  </cols>
  <sheetData>
    <row r="1" spans="1:30" ht="3.75" customHeight="1"/>
    <row r="2" spans="1:30" ht="21.75" customHeight="1">
      <c r="B2" s="254" t="s">
        <v>44</v>
      </c>
      <c r="C2" s="254"/>
      <c r="D2" s="254"/>
      <c r="E2" s="254"/>
      <c r="F2" s="254"/>
      <c r="G2" s="254"/>
      <c r="H2" s="254"/>
      <c r="I2" s="254"/>
      <c r="J2" s="254"/>
    </row>
    <row r="3" spans="1:30" ht="3.75" customHeight="1"/>
    <row r="4" spans="1:30" ht="20.100000000000001" customHeight="1">
      <c r="A4" s="2" t="s">
        <v>255</v>
      </c>
      <c r="B4" s="51"/>
      <c r="C4" s="51"/>
      <c r="D4" s="51"/>
      <c r="E4" s="51"/>
      <c r="F4" s="51"/>
      <c r="G4" s="51"/>
      <c r="H4" s="51"/>
      <c r="M4" s="51" t="s">
        <v>6</v>
      </c>
      <c r="N4" s="51"/>
      <c r="O4" s="51"/>
      <c r="P4" s="51"/>
      <c r="Q4" s="211" t="str">
        <f>IF(はじめに!G5="","",はじめに!G5)</f>
        <v>ふくおか国際交流の会</v>
      </c>
      <c r="R4" s="66"/>
      <c r="S4" s="66"/>
      <c r="T4" s="66"/>
      <c r="U4" s="66"/>
      <c r="V4" s="66"/>
      <c r="W4" s="66"/>
      <c r="X4" s="66"/>
      <c r="Y4" s="66"/>
      <c r="Z4" s="66"/>
      <c r="AA4" s="66"/>
      <c r="AB4" s="66"/>
    </row>
    <row r="5" spans="1:30" ht="20.100000000000001" customHeight="1">
      <c r="A5" s="51"/>
      <c r="B5" s="51"/>
      <c r="C5" s="51"/>
      <c r="D5" s="51"/>
      <c r="E5" s="51"/>
      <c r="F5" s="51"/>
      <c r="G5" s="51"/>
      <c r="H5" s="51"/>
      <c r="M5" s="51" t="s">
        <v>61</v>
      </c>
      <c r="N5" s="51"/>
      <c r="O5" s="51"/>
      <c r="P5" s="51"/>
      <c r="Q5" s="212" t="str">
        <f>'(1)補助金交付申請書（様式1）'!S32</f>
        <v>ふくおか日本語教室</v>
      </c>
      <c r="R5" s="64"/>
      <c r="S5" s="64"/>
      <c r="T5" s="64"/>
      <c r="U5" s="64"/>
      <c r="V5" s="64"/>
      <c r="W5" s="64"/>
      <c r="X5" s="64"/>
      <c r="Y5" s="64"/>
      <c r="Z5" s="64"/>
      <c r="AA5" s="64"/>
      <c r="AB5" s="64"/>
    </row>
    <row r="6" spans="1:30" ht="20.100000000000001" customHeight="1">
      <c r="A6" s="51"/>
      <c r="B6" s="51"/>
      <c r="C6" s="51"/>
      <c r="D6" s="51"/>
      <c r="E6" s="51"/>
      <c r="F6" s="51"/>
      <c r="G6" s="51"/>
      <c r="H6" s="51"/>
      <c r="I6" s="51"/>
      <c r="Z6" s="51"/>
      <c r="AA6" s="51"/>
      <c r="AB6" s="51"/>
    </row>
    <row r="7" spans="1:30" ht="15" customHeight="1">
      <c r="A7" s="255" t="s">
        <v>182</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23"/>
      <c r="AD7" s="223"/>
    </row>
    <row r="8" spans="1:30" ht="15" customHeight="1">
      <c r="A8" s="255"/>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23"/>
      <c r="AD8" s="223"/>
    </row>
    <row r="9" spans="1:30" s="49" customFormat="1" ht="15" customHeight="1" thickBot="1">
      <c r="A9" s="52" t="s">
        <v>120</v>
      </c>
      <c r="B9" s="51"/>
      <c r="C9" s="51"/>
      <c r="D9" s="51"/>
      <c r="E9" s="51"/>
      <c r="F9" s="51"/>
      <c r="G9" s="51"/>
      <c r="H9" s="51"/>
      <c r="I9" s="51"/>
      <c r="J9" s="51"/>
      <c r="K9" s="51"/>
      <c r="L9" s="51"/>
      <c r="M9" s="51"/>
      <c r="N9" s="51"/>
      <c r="O9" s="51"/>
      <c r="P9" s="51"/>
      <c r="Q9" s="51"/>
      <c r="R9" s="51"/>
      <c r="S9" s="51"/>
      <c r="T9" s="51"/>
      <c r="U9" s="51"/>
      <c r="V9" s="51"/>
      <c r="W9" s="51"/>
      <c r="X9" s="51"/>
      <c r="Y9" s="51" t="s">
        <v>129</v>
      </c>
      <c r="Z9" s="51"/>
      <c r="AA9" s="51"/>
      <c r="AB9" s="51"/>
    </row>
    <row r="10" spans="1:30" ht="24.95" customHeight="1">
      <c r="A10" s="51"/>
      <c r="B10" s="467" t="s">
        <v>130</v>
      </c>
      <c r="C10" s="468"/>
      <c r="D10" s="468"/>
      <c r="E10" s="468"/>
      <c r="F10" s="468"/>
      <c r="G10" s="468"/>
      <c r="H10" s="468"/>
      <c r="I10" s="468"/>
      <c r="J10" s="468"/>
      <c r="K10" s="468"/>
      <c r="L10" s="468"/>
      <c r="M10" s="468"/>
      <c r="N10" s="643" t="s">
        <v>122</v>
      </c>
      <c r="O10" s="468"/>
      <c r="P10" s="468"/>
      <c r="Q10" s="644"/>
      <c r="R10" s="646" t="s">
        <v>168</v>
      </c>
      <c r="S10" s="646"/>
      <c r="T10" s="646"/>
      <c r="U10" s="647"/>
      <c r="V10" s="467" t="s">
        <v>256</v>
      </c>
      <c r="W10" s="468"/>
      <c r="X10" s="645"/>
      <c r="Y10" s="467" t="s">
        <v>15</v>
      </c>
      <c r="Z10" s="468"/>
      <c r="AA10" s="468"/>
      <c r="AB10" s="645"/>
    </row>
    <row r="11" spans="1:30" ht="24.95" customHeight="1">
      <c r="A11" s="51"/>
      <c r="B11" s="56" t="s">
        <v>133</v>
      </c>
      <c r="C11" s="64"/>
      <c r="D11" s="64"/>
      <c r="E11" s="64"/>
      <c r="F11" s="64"/>
      <c r="G11" s="64"/>
      <c r="H11" s="64"/>
      <c r="I11" s="64"/>
      <c r="J11" s="64"/>
      <c r="K11" s="64"/>
      <c r="L11" s="64"/>
      <c r="M11" s="64"/>
      <c r="N11" s="648">
        <f>'(5)収支予算書（様式１-3）'!N10</f>
        <v>34000</v>
      </c>
      <c r="O11" s="420"/>
      <c r="P11" s="420"/>
      <c r="Q11" s="649"/>
      <c r="R11" s="611">
        <f>ROUNDDOWN(R30/2,-3)</f>
        <v>33000</v>
      </c>
      <c r="S11" s="612"/>
      <c r="T11" s="612"/>
      <c r="U11" s="613"/>
      <c r="V11" s="656">
        <f>R11-N11</f>
        <v>-1000</v>
      </c>
      <c r="W11" s="612"/>
      <c r="X11" s="613"/>
      <c r="Y11" s="632"/>
      <c r="Z11" s="271"/>
      <c r="AA11" s="271"/>
      <c r="AB11" s="633"/>
    </row>
    <row r="12" spans="1:30" s="6" customFormat="1" ht="24.95" customHeight="1">
      <c r="A12" s="53"/>
      <c r="B12" s="476" t="s">
        <v>131</v>
      </c>
      <c r="C12" s="477"/>
      <c r="D12" s="477"/>
      <c r="E12" s="477"/>
      <c r="F12" s="478"/>
      <c r="G12" s="57" t="s">
        <v>216</v>
      </c>
      <c r="H12" s="58"/>
      <c r="I12" s="58"/>
      <c r="J12" s="58"/>
      <c r="K12" s="58"/>
      <c r="L12" s="58"/>
      <c r="M12" s="58"/>
      <c r="N12" s="650">
        <f>'(5)収支予算書（様式１-3）'!N11</f>
        <v>30000</v>
      </c>
      <c r="O12" s="651"/>
      <c r="P12" s="651"/>
      <c r="Q12" s="652"/>
      <c r="R12" s="614">
        <v>25000</v>
      </c>
      <c r="S12" s="615"/>
      <c r="T12" s="615"/>
      <c r="U12" s="616"/>
      <c r="V12" s="437">
        <f t="shared" ref="V12:V15" si="0">R12-N12</f>
        <v>-5000</v>
      </c>
      <c r="W12" s="438"/>
      <c r="X12" s="619"/>
      <c r="Y12" s="620"/>
      <c r="Z12" s="621"/>
      <c r="AA12" s="621"/>
      <c r="AB12" s="622"/>
    </row>
    <row r="13" spans="1:30" s="6" customFormat="1" ht="24.95" customHeight="1">
      <c r="A13" s="53"/>
      <c r="B13" s="479"/>
      <c r="C13" s="480"/>
      <c r="D13" s="480"/>
      <c r="E13" s="480"/>
      <c r="F13" s="481"/>
      <c r="G13" s="59" t="s">
        <v>217</v>
      </c>
      <c r="H13" s="60"/>
      <c r="I13" s="60"/>
      <c r="J13" s="60"/>
      <c r="K13" s="60"/>
      <c r="L13" s="60"/>
      <c r="M13" s="60" t="s">
        <v>218</v>
      </c>
      <c r="N13" s="653">
        <f>'(5)収支予算書（様式１-3）'!N12</f>
        <v>25000</v>
      </c>
      <c r="O13" s="654"/>
      <c r="P13" s="654"/>
      <c r="Q13" s="655"/>
      <c r="R13" s="617">
        <v>29000</v>
      </c>
      <c r="S13" s="411"/>
      <c r="T13" s="411"/>
      <c r="U13" s="618"/>
      <c r="V13" s="451">
        <f t="shared" si="0"/>
        <v>4000</v>
      </c>
      <c r="W13" s="452"/>
      <c r="X13" s="623"/>
      <c r="Y13" s="624"/>
      <c r="Z13" s="625"/>
      <c r="AA13" s="625"/>
      <c r="AB13" s="626"/>
    </row>
    <row r="14" spans="1:30" s="6" customFormat="1" ht="24.95" customHeight="1">
      <c r="A14" s="53"/>
      <c r="B14" s="61"/>
      <c r="C14" s="62"/>
      <c r="D14" s="62"/>
      <c r="E14" s="62"/>
      <c r="F14" s="62"/>
      <c r="G14" s="341" t="s">
        <v>132</v>
      </c>
      <c r="H14" s="341"/>
      <c r="I14" s="341"/>
      <c r="J14" s="341"/>
      <c r="K14" s="341"/>
      <c r="L14" s="341"/>
      <c r="M14" s="341"/>
      <c r="N14" s="634">
        <f>SUM(N12:Q13)</f>
        <v>55000</v>
      </c>
      <c r="O14" s="635"/>
      <c r="P14" s="635"/>
      <c r="Q14" s="636"/>
      <c r="R14" s="611">
        <f>SUM(R12:U13)</f>
        <v>54000</v>
      </c>
      <c r="S14" s="612"/>
      <c r="T14" s="612"/>
      <c r="U14" s="613"/>
      <c r="V14" s="627">
        <f t="shared" si="0"/>
        <v>-1000</v>
      </c>
      <c r="W14" s="628"/>
      <c r="X14" s="629"/>
      <c r="Y14" s="630"/>
      <c r="Z14" s="341"/>
      <c r="AA14" s="341"/>
      <c r="AB14" s="631"/>
    </row>
    <row r="15" spans="1:30" ht="24.95" customHeight="1" thickBot="1">
      <c r="A15" s="51"/>
      <c r="B15" s="428" t="s">
        <v>134</v>
      </c>
      <c r="C15" s="429"/>
      <c r="D15" s="429"/>
      <c r="E15" s="429"/>
      <c r="F15" s="429"/>
      <c r="G15" s="429"/>
      <c r="H15" s="429"/>
      <c r="I15" s="429"/>
      <c r="J15" s="429"/>
      <c r="K15" s="429"/>
      <c r="L15" s="429"/>
      <c r="M15" s="429"/>
      <c r="N15" s="637">
        <f>SUM(N11,N14)</f>
        <v>89000</v>
      </c>
      <c r="O15" s="500"/>
      <c r="P15" s="500"/>
      <c r="Q15" s="638"/>
      <c r="R15" s="657">
        <f>SUM(R11,R14)</f>
        <v>87000</v>
      </c>
      <c r="S15" s="658"/>
      <c r="T15" s="658"/>
      <c r="U15" s="659"/>
      <c r="V15" s="675">
        <f t="shared" si="0"/>
        <v>-2000</v>
      </c>
      <c r="W15" s="658"/>
      <c r="X15" s="659"/>
      <c r="Y15" s="428"/>
      <c r="Z15" s="429"/>
      <c r="AA15" s="429"/>
      <c r="AB15" s="676"/>
    </row>
    <row r="16" spans="1:30" ht="15" customHeight="1">
      <c r="A16" s="49"/>
      <c r="B16" s="49"/>
      <c r="C16" s="49"/>
      <c r="D16" s="49"/>
      <c r="E16" s="49"/>
      <c r="F16" s="49"/>
      <c r="G16" s="49"/>
      <c r="H16" s="49"/>
      <c r="I16" s="49"/>
      <c r="J16" s="49"/>
      <c r="K16" s="49"/>
      <c r="L16" s="49"/>
      <c r="M16" s="49"/>
      <c r="N16" s="49"/>
      <c r="O16" s="49"/>
      <c r="P16" s="49"/>
      <c r="Q16" s="49"/>
      <c r="R16" s="220"/>
      <c r="S16" s="220"/>
      <c r="T16" s="220"/>
      <c r="U16" s="220"/>
      <c r="V16" s="220"/>
      <c r="W16" s="220"/>
      <c r="X16" s="220"/>
      <c r="Y16" s="49"/>
      <c r="Z16" s="49"/>
      <c r="AA16" s="49"/>
      <c r="AB16" s="49"/>
    </row>
    <row r="17" spans="1:28" ht="24.95" customHeight="1" thickBot="1">
      <c r="A17" s="52" t="s">
        <v>121</v>
      </c>
      <c r="B17" s="51"/>
      <c r="C17" s="51"/>
      <c r="D17" s="51"/>
      <c r="E17" s="51"/>
      <c r="F17" s="51"/>
      <c r="G17" s="51"/>
      <c r="H17" s="51"/>
      <c r="I17" s="51"/>
      <c r="J17" s="51"/>
      <c r="K17" s="51"/>
      <c r="L17" s="51"/>
      <c r="M17" s="51"/>
      <c r="N17" s="51"/>
      <c r="O17" s="51"/>
      <c r="P17" s="51"/>
      <c r="Q17" s="51"/>
      <c r="R17" s="221"/>
      <c r="S17" s="221"/>
      <c r="T17" s="221"/>
      <c r="U17" s="221"/>
      <c r="V17" s="221"/>
      <c r="W17" s="221"/>
      <c r="X17" s="221"/>
      <c r="Y17" s="51" t="s">
        <v>129</v>
      </c>
      <c r="Z17" s="51"/>
      <c r="AA17" s="51"/>
      <c r="AB17" s="51"/>
    </row>
    <row r="18" spans="1:28" ht="24.95" customHeight="1" thickBot="1">
      <c r="A18" s="51"/>
      <c r="B18" s="502" t="s">
        <v>130</v>
      </c>
      <c r="C18" s="503"/>
      <c r="D18" s="503"/>
      <c r="E18" s="508" t="s">
        <v>219</v>
      </c>
      <c r="F18" s="503"/>
      <c r="G18" s="503"/>
      <c r="H18" s="503"/>
      <c r="I18" s="503"/>
      <c r="J18" s="503"/>
      <c r="K18" s="503"/>
      <c r="L18" s="503"/>
      <c r="M18" s="503"/>
      <c r="N18" s="502" t="s">
        <v>122</v>
      </c>
      <c r="O18" s="503"/>
      <c r="P18" s="503"/>
      <c r="Q18" s="691"/>
      <c r="R18" s="690" t="s">
        <v>168</v>
      </c>
      <c r="S18" s="688"/>
      <c r="T18" s="688"/>
      <c r="U18" s="689"/>
      <c r="V18" s="687" t="s">
        <v>256</v>
      </c>
      <c r="W18" s="688"/>
      <c r="X18" s="689"/>
      <c r="Y18" s="502" t="s">
        <v>15</v>
      </c>
      <c r="Z18" s="503"/>
      <c r="AA18" s="503"/>
      <c r="AB18" s="669"/>
    </row>
    <row r="19" spans="1:28" ht="20.100000000000001" customHeight="1">
      <c r="A19" s="51"/>
      <c r="B19" s="523" t="s">
        <v>135</v>
      </c>
      <c r="C19" s="524"/>
      <c r="D19" s="525"/>
      <c r="E19" s="509" t="s">
        <v>225</v>
      </c>
      <c r="F19" s="510"/>
      <c r="G19" s="510"/>
      <c r="H19" s="510"/>
      <c r="I19" s="510"/>
      <c r="J19" s="510"/>
      <c r="K19" s="510"/>
      <c r="L19" s="510"/>
      <c r="M19" s="510"/>
      <c r="N19" s="534">
        <f>N20</f>
        <v>10500</v>
      </c>
      <c r="O19" s="535"/>
      <c r="P19" s="535"/>
      <c r="Q19" s="639"/>
      <c r="R19" s="692">
        <f>R20</f>
        <v>10500</v>
      </c>
      <c r="S19" s="641"/>
      <c r="T19" s="641"/>
      <c r="U19" s="642"/>
      <c r="V19" s="640">
        <f t="shared" ref="V19:V37" si="1">R19-N19</f>
        <v>0</v>
      </c>
      <c r="W19" s="641"/>
      <c r="X19" s="642"/>
      <c r="Y19" s="1"/>
      <c r="Z19" s="1"/>
      <c r="AA19" s="1"/>
      <c r="AB19" s="151"/>
    </row>
    <row r="20" spans="1:28" ht="20.100000000000001" customHeight="1">
      <c r="A20" s="51"/>
      <c r="B20" s="513"/>
      <c r="C20" s="514"/>
      <c r="D20" s="526"/>
      <c r="E20" s="161"/>
      <c r="F20" s="527" t="s">
        <v>220</v>
      </c>
      <c r="G20" s="528"/>
      <c r="H20" s="528"/>
      <c r="I20" s="528"/>
      <c r="J20" s="528"/>
      <c r="K20" s="528"/>
      <c r="L20" s="528"/>
      <c r="M20" s="528"/>
      <c r="N20" s="653">
        <f>'(5)収支予算書（様式１-3）'!N19</f>
        <v>10500</v>
      </c>
      <c r="O20" s="654"/>
      <c r="P20" s="654"/>
      <c r="Q20" s="655"/>
      <c r="R20" s="617">
        <v>10500</v>
      </c>
      <c r="S20" s="411"/>
      <c r="T20" s="411"/>
      <c r="U20" s="618"/>
      <c r="V20" s="410">
        <f t="shared" si="1"/>
        <v>0</v>
      </c>
      <c r="W20" s="411"/>
      <c r="X20" s="618"/>
      <c r="Y20" s="677"/>
      <c r="Z20" s="678"/>
      <c r="AA20" s="678"/>
      <c r="AB20" s="679"/>
    </row>
    <row r="21" spans="1:28" s="6" customFormat="1" ht="20.100000000000001" customHeight="1">
      <c r="A21" s="53"/>
      <c r="B21" s="513"/>
      <c r="C21" s="514"/>
      <c r="D21" s="526"/>
      <c r="E21" s="533" t="s">
        <v>222</v>
      </c>
      <c r="F21" s="262"/>
      <c r="G21" s="262"/>
      <c r="H21" s="262"/>
      <c r="I21" s="262"/>
      <c r="J21" s="262"/>
      <c r="K21" s="262"/>
      <c r="L21" s="262"/>
      <c r="M21" s="262"/>
      <c r="N21" s="680">
        <f>SUM(N22:Q28)</f>
        <v>18500</v>
      </c>
      <c r="O21" s="681"/>
      <c r="P21" s="681"/>
      <c r="Q21" s="682"/>
      <c r="R21" s="614">
        <f>SUM(R22:U28)</f>
        <v>17907</v>
      </c>
      <c r="S21" s="615"/>
      <c r="T21" s="615"/>
      <c r="U21" s="616"/>
      <c r="V21" s="683">
        <f t="shared" si="1"/>
        <v>-593</v>
      </c>
      <c r="W21" s="615"/>
      <c r="X21" s="616"/>
      <c r="Y21" s="684"/>
      <c r="Z21" s="685"/>
      <c r="AA21" s="685"/>
      <c r="AB21" s="686"/>
    </row>
    <row r="22" spans="1:28" s="6" customFormat="1" ht="20.100000000000001" customHeight="1">
      <c r="A22" s="53"/>
      <c r="B22" s="513"/>
      <c r="C22" s="514"/>
      <c r="D22" s="526"/>
      <c r="E22" s="152"/>
      <c r="F22" s="531" t="s">
        <v>223</v>
      </c>
      <c r="G22" s="532"/>
      <c r="H22" s="532"/>
      <c r="I22" s="532"/>
      <c r="J22" s="532"/>
      <c r="K22" s="532"/>
      <c r="L22" s="532"/>
      <c r="M22" s="532"/>
      <c r="N22" s="660">
        <f>'(5)収支予算書（様式１-3）'!N21</f>
        <v>10000</v>
      </c>
      <c r="O22" s="661"/>
      <c r="P22" s="661"/>
      <c r="Q22" s="662"/>
      <c r="R22" s="670">
        <v>10000</v>
      </c>
      <c r="S22" s="414"/>
      <c r="T22" s="414"/>
      <c r="U22" s="671"/>
      <c r="V22" s="413">
        <f t="shared" si="1"/>
        <v>0</v>
      </c>
      <c r="W22" s="414"/>
      <c r="X22" s="671"/>
      <c r="Y22" s="672"/>
      <c r="Z22" s="673"/>
      <c r="AA22" s="673"/>
      <c r="AB22" s="674"/>
    </row>
    <row r="23" spans="1:28" s="6" customFormat="1" ht="20.100000000000001" customHeight="1">
      <c r="A23" s="53"/>
      <c r="B23" s="513"/>
      <c r="C23" s="514"/>
      <c r="D23" s="526"/>
      <c r="E23" s="152"/>
      <c r="F23" s="153" t="s">
        <v>224</v>
      </c>
      <c r="G23" s="154"/>
      <c r="H23" s="154"/>
      <c r="I23" s="154"/>
      <c r="J23" s="154"/>
      <c r="K23" s="154"/>
      <c r="L23" s="154"/>
      <c r="M23" s="154"/>
      <c r="N23" s="660">
        <f>'(5)収支予算書（様式１-3）'!N22</f>
        <v>2000</v>
      </c>
      <c r="O23" s="661"/>
      <c r="P23" s="661"/>
      <c r="Q23" s="662"/>
      <c r="R23" s="670">
        <v>1500</v>
      </c>
      <c r="S23" s="414"/>
      <c r="T23" s="414"/>
      <c r="U23" s="671"/>
      <c r="V23" s="413">
        <f t="shared" si="1"/>
        <v>-500</v>
      </c>
      <c r="W23" s="414"/>
      <c r="X23" s="671"/>
      <c r="Y23" s="672"/>
      <c r="Z23" s="673"/>
      <c r="AA23" s="673"/>
      <c r="AB23" s="674"/>
    </row>
    <row r="24" spans="1:28" s="6" customFormat="1" ht="20.100000000000001" customHeight="1">
      <c r="A24" s="53"/>
      <c r="B24" s="513"/>
      <c r="C24" s="514"/>
      <c r="D24" s="526"/>
      <c r="E24" s="152"/>
      <c r="F24" s="529" t="s">
        <v>226</v>
      </c>
      <c r="G24" s="530"/>
      <c r="H24" s="530"/>
      <c r="I24" s="530"/>
      <c r="J24" s="530"/>
      <c r="K24" s="530"/>
      <c r="L24" s="530"/>
      <c r="M24" s="530"/>
      <c r="N24" s="660">
        <f>'(5)収支予算書（様式１-3）'!N23</f>
        <v>1000</v>
      </c>
      <c r="O24" s="661"/>
      <c r="P24" s="661"/>
      <c r="Q24" s="662"/>
      <c r="R24" s="670">
        <v>980</v>
      </c>
      <c r="S24" s="414"/>
      <c r="T24" s="414"/>
      <c r="U24" s="671"/>
      <c r="V24" s="413">
        <f t="shared" si="1"/>
        <v>-20</v>
      </c>
      <c r="W24" s="414"/>
      <c r="X24" s="671"/>
      <c r="Y24" s="672"/>
      <c r="Z24" s="673"/>
      <c r="AA24" s="673"/>
      <c r="AB24" s="674"/>
    </row>
    <row r="25" spans="1:28" ht="20.100000000000001" customHeight="1">
      <c r="A25" s="51"/>
      <c r="B25" s="513"/>
      <c r="C25" s="514"/>
      <c r="D25" s="526"/>
      <c r="E25" s="152"/>
      <c r="F25" s="529" t="s">
        <v>227</v>
      </c>
      <c r="G25" s="530"/>
      <c r="H25" s="530"/>
      <c r="I25" s="530"/>
      <c r="J25" s="530"/>
      <c r="K25" s="530"/>
      <c r="L25" s="530"/>
      <c r="M25" s="530"/>
      <c r="N25" s="660">
        <f>'(5)収支予算書（様式１-3）'!N24</f>
        <v>500</v>
      </c>
      <c r="O25" s="661"/>
      <c r="P25" s="661"/>
      <c r="Q25" s="662"/>
      <c r="R25" s="670">
        <v>450</v>
      </c>
      <c r="S25" s="414"/>
      <c r="T25" s="414"/>
      <c r="U25" s="671"/>
      <c r="V25" s="413">
        <f t="shared" si="1"/>
        <v>-50</v>
      </c>
      <c r="W25" s="414"/>
      <c r="X25" s="671"/>
      <c r="Y25" s="672"/>
      <c r="Z25" s="673"/>
      <c r="AA25" s="673"/>
      <c r="AB25" s="674"/>
    </row>
    <row r="26" spans="1:28" ht="20.100000000000001" customHeight="1">
      <c r="A26" s="51"/>
      <c r="B26" s="513"/>
      <c r="C26" s="514"/>
      <c r="D26" s="526"/>
      <c r="E26" s="152"/>
      <c r="F26" s="155" t="s">
        <v>228</v>
      </c>
      <c r="G26" s="156"/>
      <c r="H26" s="156"/>
      <c r="I26" s="156"/>
      <c r="J26" s="156"/>
      <c r="K26" s="156"/>
      <c r="L26" s="156"/>
      <c r="M26" s="156"/>
      <c r="N26" s="660">
        <f>'(5)収支予算書（様式１-3）'!N25</f>
        <v>3000</v>
      </c>
      <c r="O26" s="661"/>
      <c r="P26" s="661"/>
      <c r="Q26" s="662"/>
      <c r="R26" s="670">
        <v>3000</v>
      </c>
      <c r="S26" s="414"/>
      <c r="T26" s="414"/>
      <c r="U26" s="671"/>
      <c r="V26" s="413">
        <f t="shared" si="1"/>
        <v>0</v>
      </c>
      <c r="W26" s="414"/>
      <c r="X26" s="671"/>
      <c r="Y26" s="672"/>
      <c r="Z26" s="673"/>
      <c r="AA26" s="673"/>
      <c r="AB26" s="674"/>
    </row>
    <row r="27" spans="1:28" ht="20.100000000000001" customHeight="1">
      <c r="A27" s="51"/>
      <c r="B27" s="513"/>
      <c r="C27" s="514"/>
      <c r="D27" s="526"/>
      <c r="E27" s="152"/>
      <c r="F27" s="529" t="s">
        <v>221</v>
      </c>
      <c r="G27" s="530"/>
      <c r="H27" s="530"/>
      <c r="I27" s="530"/>
      <c r="J27" s="530"/>
      <c r="K27" s="530"/>
      <c r="L27" s="530"/>
      <c r="M27" s="530"/>
      <c r="N27" s="660">
        <f>'(5)収支予算書（様式１-3）'!N26</f>
        <v>1000</v>
      </c>
      <c r="O27" s="661"/>
      <c r="P27" s="661"/>
      <c r="Q27" s="662"/>
      <c r="R27" s="670">
        <v>977</v>
      </c>
      <c r="S27" s="414"/>
      <c r="T27" s="414"/>
      <c r="U27" s="671"/>
      <c r="V27" s="413">
        <f t="shared" si="1"/>
        <v>-23</v>
      </c>
      <c r="W27" s="414"/>
      <c r="X27" s="671"/>
      <c r="Y27" s="672"/>
      <c r="Z27" s="673"/>
      <c r="AA27" s="673"/>
      <c r="AB27" s="674"/>
    </row>
    <row r="28" spans="1:28" ht="20.100000000000001" customHeight="1">
      <c r="A28" s="51"/>
      <c r="B28" s="513"/>
      <c r="C28" s="514"/>
      <c r="D28" s="526"/>
      <c r="E28" s="157"/>
      <c r="F28" s="518" t="s">
        <v>220</v>
      </c>
      <c r="G28" s="519"/>
      <c r="H28" s="519"/>
      <c r="I28" s="519"/>
      <c r="J28" s="519"/>
      <c r="K28" s="519"/>
      <c r="L28" s="519"/>
      <c r="M28" s="519"/>
      <c r="N28" s="663">
        <f>'(5)収支予算書（様式１-3）'!N27</f>
        <v>1000</v>
      </c>
      <c r="O28" s="664"/>
      <c r="P28" s="664"/>
      <c r="Q28" s="665"/>
      <c r="R28" s="617">
        <v>1000</v>
      </c>
      <c r="S28" s="411"/>
      <c r="T28" s="411"/>
      <c r="U28" s="618"/>
      <c r="V28" s="410">
        <f t="shared" si="1"/>
        <v>0</v>
      </c>
      <c r="W28" s="411"/>
      <c r="X28" s="618"/>
      <c r="Y28" s="677"/>
      <c r="Z28" s="678"/>
      <c r="AA28" s="678"/>
      <c r="AB28" s="679"/>
    </row>
    <row r="29" spans="1:28" ht="20.100000000000001" customHeight="1">
      <c r="A29" s="51"/>
      <c r="B29" s="513"/>
      <c r="C29" s="514"/>
      <c r="D29" s="526"/>
      <c r="E29" s="158" t="s">
        <v>229</v>
      </c>
      <c r="F29" s="72"/>
      <c r="G29" s="72"/>
      <c r="H29" s="72"/>
      <c r="I29" s="72"/>
      <c r="J29" s="72"/>
      <c r="K29" s="72"/>
      <c r="L29" s="72"/>
      <c r="M29" s="72"/>
      <c r="N29" s="663">
        <f>'(5)収支予算書（様式１-3）'!N28</f>
        <v>39400</v>
      </c>
      <c r="O29" s="664"/>
      <c r="P29" s="664"/>
      <c r="Q29" s="665"/>
      <c r="R29" s="617">
        <v>39400</v>
      </c>
      <c r="S29" s="411"/>
      <c r="T29" s="411"/>
      <c r="U29" s="618"/>
      <c r="V29" s="410">
        <f t="shared" si="1"/>
        <v>0</v>
      </c>
      <c r="W29" s="411"/>
      <c r="X29" s="618"/>
      <c r="Y29" s="677"/>
      <c r="Z29" s="678"/>
      <c r="AA29" s="678"/>
      <c r="AB29" s="679"/>
    </row>
    <row r="30" spans="1:28" s="6" customFormat="1" ht="20.100000000000001" customHeight="1">
      <c r="A30" s="53"/>
      <c r="B30" s="445" t="s">
        <v>138</v>
      </c>
      <c r="C30" s="278"/>
      <c r="D30" s="278"/>
      <c r="E30" s="278"/>
      <c r="F30" s="278"/>
      <c r="G30" s="278"/>
      <c r="H30" s="278"/>
      <c r="I30" s="278"/>
      <c r="J30" s="278"/>
      <c r="K30" s="278"/>
      <c r="L30" s="278"/>
      <c r="M30" s="278"/>
      <c r="N30" s="693">
        <f>SUM(N19,N21,N29)</f>
        <v>68400</v>
      </c>
      <c r="O30" s="694"/>
      <c r="P30" s="694"/>
      <c r="Q30" s="695"/>
      <c r="R30" s="617">
        <f>SUM(R19,R21,R29)</f>
        <v>67807</v>
      </c>
      <c r="S30" s="411"/>
      <c r="T30" s="411"/>
      <c r="U30" s="618"/>
      <c r="V30" s="410">
        <f t="shared" si="1"/>
        <v>-593</v>
      </c>
      <c r="W30" s="411"/>
      <c r="X30" s="618"/>
      <c r="Y30" s="677"/>
      <c r="Z30" s="678"/>
      <c r="AA30" s="678"/>
      <c r="AB30" s="679"/>
    </row>
    <row r="31" spans="1:28" s="6" customFormat="1" ht="20.100000000000001" customHeight="1">
      <c r="A31" s="53"/>
      <c r="B31" s="511" t="s">
        <v>136</v>
      </c>
      <c r="C31" s="512"/>
      <c r="D31" s="512"/>
      <c r="E31" s="422" t="str">
        <f>'(5)収支予算書（様式１-3）'!E30</f>
        <v>研修参加者お茶代</v>
      </c>
      <c r="F31" s="423"/>
      <c r="G31" s="423"/>
      <c r="H31" s="423"/>
      <c r="I31" s="423"/>
      <c r="J31" s="423"/>
      <c r="K31" s="423"/>
      <c r="L31" s="423"/>
      <c r="M31" s="424"/>
      <c r="N31" s="680">
        <f>'(5)収支予算書（様式１-3）'!N30</f>
        <v>1000</v>
      </c>
      <c r="O31" s="681"/>
      <c r="P31" s="681"/>
      <c r="Q31" s="682"/>
      <c r="R31" s="614">
        <v>993</v>
      </c>
      <c r="S31" s="615"/>
      <c r="T31" s="615"/>
      <c r="U31" s="616"/>
      <c r="V31" s="683">
        <f t="shared" si="1"/>
        <v>-7</v>
      </c>
      <c r="W31" s="615"/>
      <c r="X31" s="616"/>
      <c r="Y31" s="684"/>
      <c r="Z31" s="685"/>
      <c r="AA31" s="685"/>
      <c r="AB31" s="686"/>
    </row>
    <row r="32" spans="1:28" s="6" customFormat="1" ht="20.100000000000001" customHeight="1">
      <c r="A32" s="53"/>
      <c r="B32" s="513"/>
      <c r="C32" s="514"/>
      <c r="D32" s="514"/>
      <c r="E32" s="213" t="str">
        <f>'(5)収支予算書（様式１-3）'!E31</f>
        <v>印刷代</v>
      </c>
      <c r="F32" s="214"/>
      <c r="G32" s="214"/>
      <c r="H32" s="214"/>
      <c r="I32" s="214"/>
      <c r="J32" s="214"/>
      <c r="K32" s="214"/>
      <c r="L32" s="214"/>
      <c r="M32" s="214"/>
      <c r="N32" s="660">
        <f>'(5)収支予算書（様式１-3）'!N31</f>
        <v>12000</v>
      </c>
      <c r="O32" s="661"/>
      <c r="P32" s="661"/>
      <c r="Q32" s="662"/>
      <c r="R32" s="670">
        <v>10670</v>
      </c>
      <c r="S32" s="414"/>
      <c r="T32" s="414"/>
      <c r="U32" s="671"/>
      <c r="V32" s="413">
        <f t="shared" si="1"/>
        <v>-1330</v>
      </c>
      <c r="W32" s="414"/>
      <c r="X32" s="671"/>
      <c r="Y32" s="672"/>
      <c r="Z32" s="673"/>
      <c r="AA32" s="673"/>
      <c r="AB32" s="674"/>
    </row>
    <row r="33" spans="1:28" s="6" customFormat="1" ht="20.100000000000001" customHeight="1">
      <c r="A33" s="53"/>
      <c r="B33" s="513"/>
      <c r="C33" s="514"/>
      <c r="D33" s="514"/>
      <c r="E33" s="213" t="str">
        <f>'(5)収支予算書（様式１-3）'!E32</f>
        <v>文化体験参加者みやげ</v>
      </c>
      <c r="F33" s="214"/>
      <c r="G33" s="214"/>
      <c r="H33" s="214"/>
      <c r="I33" s="214"/>
      <c r="J33" s="214"/>
      <c r="K33" s="214"/>
      <c r="L33" s="214"/>
      <c r="M33" s="214"/>
      <c r="N33" s="660">
        <f>'(5)収支予算書（様式１-3）'!N32</f>
        <v>4000</v>
      </c>
      <c r="O33" s="661"/>
      <c r="P33" s="661"/>
      <c r="Q33" s="662"/>
      <c r="R33" s="670">
        <v>3980</v>
      </c>
      <c r="S33" s="414"/>
      <c r="T33" s="414"/>
      <c r="U33" s="671"/>
      <c r="V33" s="413">
        <f t="shared" si="1"/>
        <v>-20</v>
      </c>
      <c r="W33" s="414"/>
      <c r="X33" s="671"/>
      <c r="Y33" s="672"/>
      <c r="Z33" s="673"/>
      <c r="AA33" s="673"/>
      <c r="AB33" s="674"/>
    </row>
    <row r="34" spans="1:28" s="6" customFormat="1" ht="20.100000000000001" customHeight="1">
      <c r="A34" s="53"/>
      <c r="B34" s="513"/>
      <c r="C34" s="514"/>
      <c r="D34" s="514"/>
      <c r="E34" s="215" t="str">
        <f>'(5)収支予算書（様式１-3）'!E33</f>
        <v>文化体験</v>
      </c>
      <c r="F34" s="216"/>
      <c r="G34" s="216"/>
      <c r="H34" s="216"/>
      <c r="I34" s="216"/>
      <c r="J34" s="216"/>
      <c r="K34" s="216"/>
      <c r="L34" s="216"/>
      <c r="M34" s="216"/>
      <c r="N34" s="660">
        <f>'(5)収支予算書（様式１-3）'!N33</f>
        <v>3600</v>
      </c>
      <c r="O34" s="661"/>
      <c r="P34" s="661"/>
      <c r="Q34" s="662"/>
      <c r="R34" s="670">
        <v>3550</v>
      </c>
      <c r="S34" s="414"/>
      <c r="T34" s="414"/>
      <c r="U34" s="671"/>
      <c r="V34" s="413">
        <f t="shared" si="1"/>
        <v>-50</v>
      </c>
      <c r="W34" s="414"/>
      <c r="X34" s="671"/>
      <c r="Y34" s="672"/>
      <c r="Z34" s="673"/>
      <c r="AA34" s="673"/>
      <c r="AB34" s="674"/>
    </row>
    <row r="35" spans="1:28" s="6" customFormat="1" ht="20.100000000000001" customHeight="1">
      <c r="A35" s="53"/>
      <c r="B35" s="513"/>
      <c r="C35" s="514"/>
      <c r="D35" s="514"/>
      <c r="E35" s="217"/>
      <c r="F35" s="218"/>
      <c r="G35" s="218"/>
      <c r="H35" s="218"/>
      <c r="I35" s="218"/>
      <c r="J35" s="218"/>
      <c r="K35" s="218"/>
      <c r="L35" s="218"/>
      <c r="M35" s="219"/>
      <c r="N35" s="663">
        <f>'(5)収支予算書（様式１-3）'!N34</f>
        <v>0</v>
      </c>
      <c r="O35" s="664"/>
      <c r="P35" s="664"/>
      <c r="Q35" s="665"/>
      <c r="R35" s="617">
        <v>0</v>
      </c>
      <c r="S35" s="411"/>
      <c r="T35" s="411"/>
      <c r="U35" s="618"/>
      <c r="V35" s="410">
        <f t="shared" si="1"/>
        <v>0</v>
      </c>
      <c r="W35" s="411"/>
      <c r="X35" s="618"/>
      <c r="Y35" s="677"/>
      <c r="Z35" s="678"/>
      <c r="AA35" s="678"/>
      <c r="AB35" s="679"/>
    </row>
    <row r="36" spans="1:28" s="6" customFormat="1" ht="20.100000000000001" customHeight="1">
      <c r="A36" s="53"/>
      <c r="B36" s="445" t="s">
        <v>139</v>
      </c>
      <c r="C36" s="278"/>
      <c r="D36" s="278"/>
      <c r="E36" s="278"/>
      <c r="F36" s="278"/>
      <c r="G36" s="278"/>
      <c r="H36" s="278"/>
      <c r="I36" s="278"/>
      <c r="J36" s="278"/>
      <c r="K36" s="278"/>
      <c r="L36" s="278"/>
      <c r="M36" s="446"/>
      <c r="N36" s="693">
        <f>SUM(N31:Q35)</f>
        <v>20600</v>
      </c>
      <c r="O36" s="694"/>
      <c r="P36" s="694"/>
      <c r="Q36" s="695"/>
      <c r="R36" s="617">
        <f>SUM(R31:U35)</f>
        <v>19193</v>
      </c>
      <c r="S36" s="411"/>
      <c r="T36" s="411"/>
      <c r="U36" s="618"/>
      <c r="V36" s="410">
        <f t="shared" si="1"/>
        <v>-1407</v>
      </c>
      <c r="W36" s="411"/>
      <c r="X36" s="618"/>
      <c r="Y36" s="677"/>
      <c r="Z36" s="678"/>
      <c r="AA36" s="678"/>
      <c r="AB36" s="679"/>
    </row>
    <row r="37" spans="1:28" ht="24.95" customHeight="1" thickBot="1">
      <c r="A37" s="51"/>
      <c r="B37" s="428" t="s">
        <v>140</v>
      </c>
      <c r="C37" s="429"/>
      <c r="D37" s="429"/>
      <c r="E37" s="429"/>
      <c r="F37" s="429"/>
      <c r="G37" s="429"/>
      <c r="H37" s="429"/>
      <c r="I37" s="429"/>
      <c r="J37" s="429"/>
      <c r="K37" s="429"/>
      <c r="L37" s="429"/>
      <c r="M37" s="429"/>
      <c r="N37" s="666">
        <f>SUM(N30,N36)</f>
        <v>89000</v>
      </c>
      <c r="O37" s="667"/>
      <c r="P37" s="667"/>
      <c r="Q37" s="668"/>
      <c r="R37" s="696">
        <f>SUM(R30,R36)</f>
        <v>87000</v>
      </c>
      <c r="S37" s="697"/>
      <c r="T37" s="697"/>
      <c r="U37" s="698"/>
      <c r="V37" s="699">
        <f t="shared" si="1"/>
        <v>-2000</v>
      </c>
      <c r="W37" s="697"/>
      <c r="X37" s="698"/>
      <c r="Y37" s="700"/>
      <c r="Z37" s="701"/>
      <c r="AA37" s="701"/>
      <c r="AB37" s="702"/>
    </row>
    <row r="38" spans="1:28" ht="15" customHeight="1">
      <c r="A38" s="51"/>
      <c r="B38" s="51" t="s">
        <v>51</v>
      </c>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row>
  </sheetData>
  <sheetProtection formatCells="0" formatColumns="0" formatRows="0" insertColumns="0" insertRows="0" insertHyperlinks="0" deleteColumns="0" deleteRows="0" selectLockedCells="1" sort="0" autoFilter="0" pivotTables="0"/>
  <mergeCells count="125">
    <mergeCell ref="R33:U33"/>
    <mergeCell ref="V33:X33"/>
    <mergeCell ref="Y33:AB33"/>
    <mergeCell ref="N34:Q34"/>
    <mergeCell ref="R34:U34"/>
    <mergeCell ref="V34:X34"/>
    <mergeCell ref="Y34:AB34"/>
    <mergeCell ref="N31:Q31"/>
    <mergeCell ref="R31:U31"/>
    <mergeCell ref="V31:X31"/>
    <mergeCell ref="Y31:AB31"/>
    <mergeCell ref="N32:Q32"/>
    <mergeCell ref="R32:U32"/>
    <mergeCell ref="V32:X32"/>
    <mergeCell ref="Y32:AB32"/>
    <mergeCell ref="R37:U37"/>
    <mergeCell ref="V37:X37"/>
    <mergeCell ref="Y37:AB37"/>
    <mergeCell ref="N35:Q35"/>
    <mergeCell ref="R35:U35"/>
    <mergeCell ref="V35:X35"/>
    <mergeCell ref="Y35:AB35"/>
    <mergeCell ref="N36:Q36"/>
    <mergeCell ref="R36:U36"/>
    <mergeCell ref="V36:X36"/>
    <mergeCell ref="Y36:AB36"/>
    <mergeCell ref="R29:U29"/>
    <mergeCell ref="V29:X29"/>
    <mergeCell ref="Y29:AB29"/>
    <mergeCell ref="N30:Q30"/>
    <mergeCell ref="R30:U30"/>
    <mergeCell ref="V30:X30"/>
    <mergeCell ref="Y30:AB30"/>
    <mergeCell ref="Y23:AB23"/>
    <mergeCell ref="R24:U24"/>
    <mergeCell ref="V24:X24"/>
    <mergeCell ref="Y24:AB24"/>
    <mergeCell ref="N27:Q27"/>
    <mergeCell ref="R27:U27"/>
    <mergeCell ref="V27:X27"/>
    <mergeCell ref="Y27:AB27"/>
    <mergeCell ref="N28:Q28"/>
    <mergeCell ref="R28:U28"/>
    <mergeCell ref="V28:X28"/>
    <mergeCell ref="Y28:AB28"/>
    <mergeCell ref="R26:U26"/>
    <mergeCell ref="V26:X26"/>
    <mergeCell ref="Y26:AB26"/>
    <mergeCell ref="Y18:AB18"/>
    <mergeCell ref="N25:Q25"/>
    <mergeCell ref="R25:U25"/>
    <mergeCell ref="V25:X25"/>
    <mergeCell ref="Y25:AB25"/>
    <mergeCell ref="V15:X15"/>
    <mergeCell ref="Y15:AB15"/>
    <mergeCell ref="Y20:AB20"/>
    <mergeCell ref="N20:Q20"/>
    <mergeCell ref="N21:Q21"/>
    <mergeCell ref="R21:U21"/>
    <mergeCell ref="V21:X21"/>
    <mergeCell ref="Y21:AB21"/>
    <mergeCell ref="V18:X18"/>
    <mergeCell ref="R18:U18"/>
    <mergeCell ref="N18:Q18"/>
    <mergeCell ref="R19:U19"/>
    <mergeCell ref="N22:Q22"/>
    <mergeCell ref="R22:U22"/>
    <mergeCell ref="V22:X22"/>
    <mergeCell ref="Y22:AB22"/>
    <mergeCell ref="N23:Q23"/>
    <mergeCell ref="R23:U23"/>
    <mergeCell ref="V23:X23"/>
    <mergeCell ref="B36:M36"/>
    <mergeCell ref="B37:M37"/>
    <mergeCell ref="B31:D35"/>
    <mergeCell ref="F28:M28"/>
    <mergeCell ref="B30:M30"/>
    <mergeCell ref="F24:M24"/>
    <mergeCell ref="F25:M25"/>
    <mergeCell ref="F27:M27"/>
    <mergeCell ref="N24:Q24"/>
    <mergeCell ref="N29:Q29"/>
    <mergeCell ref="N33:Q33"/>
    <mergeCell ref="N37:Q37"/>
    <mergeCell ref="B19:D29"/>
    <mergeCell ref="E19:M19"/>
    <mergeCell ref="F20:M20"/>
    <mergeCell ref="E21:M21"/>
    <mergeCell ref="F22:M22"/>
    <mergeCell ref="N26:Q26"/>
    <mergeCell ref="N14:Q14"/>
    <mergeCell ref="N15:Q15"/>
    <mergeCell ref="N19:Q19"/>
    <mergeCell ref="V19:X19"/>
    <mergeCell ref="E31:M31"/>
    <mergeCell ref="B12:F13"/>
    <mergeCell ref="G14:M14"/>
    <mergeCell ref="B2:J2"/>
    <mergeCell ref="B10:M10"/>
    <mergeCell ref="N10:Q10"/>
    <mergeCell ref="V10:X10"/>
    <mergeCell ref="R10:U10"/>
    <mergeCell ref="N11:Q11"/>
    <mergeCell ref="N12:Q12"/>
    <mergeCell ref="N13:Q13"/>
    <mergeCell ref="V11:X11"/>
    <mergeCell ref="B15:M15"/>
    <mergeCell ref="B18:D18"/>
    <mergeCell ref="E18:M18"/>
    <mergeCell ref="R15:U15"/>
    <mergeCell ref="R20:U20"/>
    <mergeCell ref="V20:X20"/>
    <mergeCell ref="A7:AB8"/>
    <mergeCell ref="Y10:AB10"/>
    <mergeCell ref="R11:U11"/>
    <mergeCell ref="R12:U12"/>
    <mergeCell ref="R13:U13"/>
    <mergeCell ref="R14:U14"/>
    <mergeCell ref="V12:X12"/>
    <mergeCell ref="Y12:AB12"/>
    <mergeCell ref="V13:X13"/>
    <mergeCell ref="Y13:AB13"/>
    <mergeCell ref="V14:X14"/>
    <mergeCell ref="Y14:AB14"/>
    <mergeCell ref="Y11:AB11"/>
  </mergeCells>
  <phoneticPr fontId="4"/>
  <dataValidations count="1">
    <dataValidation imeMode="off" allowBlank="1" showInputMessage="1" showErrorMessage="1" sqref="N12:N15 N20"/>
  </dataValidations>
  <hyperlinks>
    <hyperlink ref="B2:H2" location="はじめに!A1" display="「はじめに」に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59999389629810485"/>
  </sheetPr>
  <dimension ref="A1:AD36"/>
  <sheetViews>
    <sheetView showGridLines="0" view="pageBreakPreview" zoomScaleNormal="100" zoomScaleSheetLayoutView="100" workbookViewId="0">
      <pane ySplit="3" topLeftCell="A4" activePane="bottomLeft" state="frozen"/>
      <selection activeCell="AL7" sqref="AL7"/>
      <selection pane="bottomLeft"/>
    </sheetView>
  </sheetViews>
  <sheetFormatPr defaultColWidth="9" defaultRowHeight="15" customHeight="1"/>
  <cols>
    <col min="1" max="35" width="2.625" style="2" customWidth="1"/>
    <col min="36" max="51" width="3.125" style="2" customWidth="1"/>
    <col min="52" max="16384" width="9" style="2"/>
  </cols>
  <sheetData>
    <row r="1" spans="1:29" ht="3.75" customHeight="1"/>
    <row r="2" spans="1:29" ht="21.75" customHeight="1">
      <c r="B2" s="254" t="s">
        <v>44</v>
      </c>
      <c r="C2" s="254"/>
      <c r="D2" s="254"/>
      <c r="E2" s="254"/>
      <c r="F2" s="254"/>
      <c r="G2" s="254"/>
      <c r="H2" s="254"/>
      <c r="I2" s="254"/>
      <c r="J2" s="254"/>
    </row>
    <row r="3" spans="1:29" ht="3.75" customHeight="1"/>
    <row r="4" spans="1:29" ht="15" customHeight="1">
      <c r="A4" s="2" t="s">
        <v>181</v>
      </c>
    </row>
    <row r="7" spans="1:29" ht="15" customHeight="1">
      <c r="A7" s="255" t="s">
        <v>52</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row>
    <row r="8" spans="1:29" ht="15" customHeight="1">
      <c r="A8" s="255"/>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row>
    <row r="11" spans="1:29" s="51" customFormat="1" ht="15" customHeight="1">
      <c r="W11" s="67"/>
      <c r="X11" s="168" t="s">
        <v>286</v>
      </c>
      <c r="Y11" s="68" t="s">
        <v>2</v>
      </c>
      <c r="Z11" s="167" t="s">
        <v>287</v>
      </c>
      <c r="AA11" s="68" t="s">
        <v>1</v>
      </c>
      <c r="AB11" s="167" t="s">
        <v>287</v>
      </c>
      <c r="AC11" s="68" t="s">
        <v>0</v>
      </c>
    </row>
    <row r="12" spans="1:29" s="51" customFormat="1" ht="15" customHeight="1">
      <c r="X12" s="69"/>
      <c r="Z12" s="69"/>
      <c r="AB12" s="69"/>
    </row>
    <row r="13" spans="1:29" s="51" customFormat="1" ht="15" customHeight="1">
      <c r="A13" s="51" t="s">
        <v>128</v>
      </c>
    </row>
    <row r="14" spans="1:29" s="51" customFormat="1" ht="15" customHeight="1">
      <c r="Q14" s="70"/>
      <c r="R14" s="70"/>
      <c r="S14" s="256" t="str">
        <f>はじめに!G8</f>
        <v>福岡市中央区天神1-8-1</v>
      </c>
      <c r="T14" s="256"/>
      <c r="U14" s="256"/>
      <c r="V14" s="256"/>
      <c r="W14" s="256"/>
      <c r="X14" s="256"/>
      <c r="Y14" s="256"/>
      <c r="Z14" s="256"/>
      <c r="AA14" s="256"/>
      <c r="AB14" s="256"/>
      <c r="AC14" s="256"/>
    </row>
    <row r="15" spans="1:29" s="51" customFormat="1" ht="15" customHeight="1">
      <c r="O15" s="259" t="s">
        <v>4</v>
      </c>
      <c r="P15" s="259"/>
      <c r="Q15" s="259"/>
      <c r="R15" s="259"/>
      <c r="S15" s="256"/>
      <c r="T15" s="256"/>
      <c r="U15" s="256"/>
      <c r="V15" s="256"/>
      <c r="W15" s="256"/>
      <c r="X15" s="256"/>
      <c r="Y15" s="256"/>
      <c r="Z15" s="256"/>
      <c r="AA15" s="256"/>
      <c r="AB15" s="256"/>
      <c r="AC15" s="256"/>
    </row>
    <row r="16" spans="1:29" s="51" customFormat="1" ht="15" customHeight="1">
      <c r="O16" s="122"/>
      <c r="P16" s="123"/>
      <c r="Q16" s="123"/>
      <c r="R16" s="123"/>
      <c r="S16" s="257" t="str">
        <f>はじめに!G5</f>
        <v>ふくおか国際交流の会</v>
      </c>
      <c r="T16" s="257"/>
      <c r="U16" s="257"/>
      <c r="V16" s="257"/>
      <c r="W16" s="257"/>
      <c r="X16" s="257"/>
      <c r="Y16" s="257"/>
      <c r="Z16" s="257"/>
      <c r="AA16" s="257"/>
      <c r="AB16" s="257"/>
      <c r="AC16" s="257"/>
    </row>
    <row r="17" spans="1:30" s="51" customFormat="1" ht="15" customHeight="1">
      <c r="O17" s="259" t="s">
        <v>5</v>
      </c>
      <c r="P17" s="259"/>
      <c r="Q17" s="259"/>
      <c r="R17" s="259"/>
      <c r="S17" s="258"/>
      <c r="T17" s="258"/>
      <c r="U17" s="258"/>
      <c r="V17" s="258"/>
      <c r="W17" s="258"/>
      <c r="X17" s="258"/>
      <c r="Y17" s="258"/>
      <c r="Z17" s="258"/>
      <c r="AA17" s="258"/>
      <c r="AB17" s="258"/>
      <c r="AC17" s="258"/>
    </row>
    <row r="18" spans="1:30" s="51" customFormat="1" ht="15" customHeight="1">
      <c r="O18" s="122"/>
      <c r="P18" s="123"/>
      <c r="Q18" s="123"/>
      <c r="R18" s="123"/>
      <c r="S18" s="257" t="str">
        <f>はじめに!G6</f>
        <v>福岡　太郎</v>
      </c>
      <c r="T18" s="257"/>
      <c r="U18" s="257"/>
      <c r="V18" s="257"/>
      <c r="W18" s="257"/>
      <c r="X18" s="257"/>
      <c r="Y18" s="257"/>
      <c r="Z18" s="257"/>
      <c r="AA18" s="257"/>
      <c r="AB18" s="257"/>
      <c r="AC18" s="257"/>
    </row>
    <row r="19" spans="1:30" s="51" customFormat="1" ht="15" customHeight="1">
      <c r="O19" s="260" t="s">
        <v>145</v>
      </c>
      <c r="P19" s="260"/>
      <c r="Q19" s="260"/>
      <c r="R19" s="260"/>
      <c r="S19" s="258"/>
      <c r="T19" s="258"/>
      <c r="U19" s="258"/>
      <c r="V19" s="258"/>
      <c r="W19" s="258"/>
      <c r="X19" s="258"/>
      <c r="Y19" s="258"/>
      <c r="Z19" s="258"/>
      <c r="AA19" s="258"/>
      <c r="AB19" s="258"/>
      <c r="AC19" s="258"/>
    </row>
    <row r="20" spans="1:30" s="51" customFormat="1" ht="15" customHeight="1"/>
    <row r="21" spans="1:30" s="51" customFormat="1" ht="15" customHeight="1">
      <c r="B21" s="261" t="s">
        <v>291</v>
      </c>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row>
    <row r="22" spans="1:30" s="51" customFormat="1" ht="15" customHeight="1">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row>
    <row r="23" spans="1:30" s="51" customFormat="1" ht="15" customHeight="1">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row>
    <row r="24" spans="1:30" s="51" customFormat="1" ht="15" customHeight="1">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row>
    <row r="25" spans="1:30" s="51" customFormat="1" ht="15" customHeight="1">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row>
    <row r="26" spans="1:30" s="51" customFormat="1" ht="15" customHeight="1">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row>
    <row r="27" spans="1:30" s="51" customFormat="1" ht="15" customHeight="1">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row>
    <row r="28" spans="1:30" s="51" customFormat="1" ht="15" customHeight="1">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row>
    <row r="29" spans="1:30" s="51" customFormat="1" ht="15" customHeight="1">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row>
    <row r="30" spans="1:30" s="51" customFormat="1" ht="20.100000000000001" customHeight="1">
      <c r="A30" s="273" t="s">
        <v>8</v>
      </c>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row>
    <row r="31" spans="1:30" s="51" customFormat="1" ht="30" customHeight="1">
      <c r="B31" s="4"/>
      <c r="C31" s="267" t="s">
        <v>189</v>
      </c>
      <c r="D31" s="267"/>
      <c r="E31" s="267"/>
      <c r="F31" s="267"/>
      <c r="G31" s="267"/>
      <c r="H31" s="267"/>
      <c r="I31" s="267"/>
      <c r="J31" s="267"/>
      <c r="K31" s="267"/>
      <c r="L31" s="267"/>
      <c r="M31" s="267"/>
      <c r="N31" s="267"/>
      <c r="O31" s="267"/>
      <c r="P31" s="267"/>
      <c r="Q31" s="16"/>
      <c r="R31" s="85"/>
      <c r="S31" s="268" t="s">
        <v>183</v>
      </c>
      <c r="T31" s="268"/>
      <c r="U31" s="268"/>
      <c r="V31" s="268"/>
      <c r="W31" s="268"/>
      <c r="X31" s="268"/>
      <c r="Y31" s="268"/>
      <c r="Z31" s="268"/>
      <c r="AA31" s="268"/>
      <c r="AB31" s="268"/>
      <c r="AC31" s="86"/>
    </row>
    <row r="32" spans="1:30" s="51" customFormat="1" ht="30" customHeight="1">
      <c r="B32" s="5"/>
      <c r="C32" s="77"/>
      <c r="D32" s="77" t="s">
        <v>191</v>
      </c>
      <c r="E32" s="274" t="s">
        <v>192</v>
      </c>
      <c r="F32" s="274"/>
      <c r="G32" s="274"/>
      <c r="H32" s="274"/>
      <c r="I32" s="274"/>
      <c r="J32" s="274"/>
      <c r="K32" s="274"/>
      <c r="L32" s="274"/>
      <c r="M32" s="274"/>
      <c r="N32" s="274"/>
      <c r="O32" s="77" t="s">
        <v>193</v>
      </c>
      <c r="P32" s="77"/>
      <c r="Q32" s="17"/>
      <c r="R32" s="88" t="s">
        <v>191</v>
      </c>
      <c r="S32" s="275" t="s">
        <v>292</v>
      </c>
      <c r="T32" s="275"/>
      <c r="U32" s="275"/>
      <c r="V32" s="275"/>
      <c r="W32" s="275"/>
      <c r="X32" s="275"/>
      <c r="Y32" s="275"/>
      <c r="Z32" s="275"/>
      <c r="AA32" s="275"/>
      <c r="AB32" s="275"/>
      <c r="AC32" s="93" t="s">
        <v>193</v>
      </c>
    </row>
    <row r="33" spans="2:29" s="1" customFormat="1" ht="30" customHeight="1">
      <c r="B33" s="3"/>
      <c r="C33" s="269" t="s">
        <v>184</v>
      </c>
      <c r="D33" s="269"/>
      <c r="E33" s="269"/>
      <c r="F33" s="269"/>
      <c r="G33" s="269"/>
      <c r="H33" s="269"/>
      <c r="I33" s="269"/>
      <c r="J33" s="269"/>
      <c r="K33" s="269"/>
      <c r="L33" s="269"/>
      <c r="M33" s="269"/>
      <c r="N33" s="269"/>
      <c r="O33" s="269"/>
      <c r="P33" s="269"/>
      <c r="Q33" s="65"/>
      <c r="R33" s="89"/>
      <c r="S33" s="270">
        <f>'(5)収支予算書（様式１-3）'!N10</f>
        <v>34000</v>
      </c>
      <c r="T33" s="270"/>
      <c r="U33" s="270"/>
      <c r="V33" s="270"/>
      <c r="W33" s="270"/>
      <c r="X33" s="270"/>
      <c r="Y33" s="270"/>
      <c r="Z33" s="270"/>
      <c r="AA33" s="270"/>
      <c r="AB33" s="64" t="s">
        <v>185</v>
      </c>
      <c r="AC33" s="139"/>
    </row>
    <row r="34" spans="2:29" ht="30" customHeight="1">
      <c r="B34" s="3"/>
      <c r="C34" s="269" t="s">
        <v>186</v>
      </c>
      <c r="D34" s="269"/>
      <c r="E34" s="269"/>
      <c r="F34" s="269"/>
      <c r="G34" s="269"/>
      <c r="H34" s="269"/>
      <c r="I34" s="269"/>
      <c r="J34" s="269"/>
      <c r="K34" s="269"/>
      <c r="L34" s="269"/>
      <c r="M34" s="269"/>
      <c r="N34" s="269"/>
      <c r="O34" s="269"/>
      <c r="P34" s="269"/>
      <c r="Q34" s="136"/>
      <c r="R34" s="3"/>
      <c r="S34" s="271" t="s">
        <v>183</v>
      </c>
      <c r="T34" s="271"/>
      <c r="U34" s="271"/>
      <c r="V34" s="271"/>
      <c r="W34" s="271"/>
      <c r="X34" s="271"/>
      <c r="Y34" s="271"/>
      <c r="Z34" s="271"/>
      <c r="AA34" s="271"/>
      <c r="AB34" s="271"/>
      <c r="AC34" s="140"/>
    </row>
    <row r="35" spans="2:29" ht="50.1" customHeight="1">
      <c r="B35" s="4"/>
      <c r="C35" s="54" t="s">
        <v>187</v>
      </c>
      <c r="D35" s="54"/>
      <c r="E35" s="54"/>
      <c r="F35" s="54"/>
      <c r="G35" s="54"/>
      <c r="H35" s="54"/>
      <c r="I35" s="75"/>
      <c r="J35" s="64"/>
      <c r="K35" s="138"/>
      <c r="L35" s="138"/>
      <c r="M35" s="138"/>
      <c r="N35" s="138"/>
      <c r="O35" s="138"/>
      <c r="P35" s="138"/>
      <c r="Q35" s="136"/>
      <c r="R35" s="137"/>
      <c r="S35" s="272" t="s">
        <v>190</v>
      </c>
      <c r="T35" s="272"/>
      <c r="U35" s="272"/>
      <c r="V35" s="272"/>
      <c r="W35" s="272"/>
      <c r="X35" s="272"/>
      <c r="Y35" s="272"/>
      <c r="Z35" s="272"/>
      <c r="AA35" s="272"/>
      <c r="AB35" s="272"/>
      <c r="AC35" s="136"/>
    </row>
    <row r="36" spans="2:29" ht="152.25" customHeight="1">
      <c r="B36" s="3"/>
      <c r="C36" s="263" t="s">
        <v>188</v>
      </c>
      <c r="D36" s="263"/>
      <c r="E36" s="263"/>
      <c r="F36" s="263"/>
      <c r="G36" s="263"/>
      <c r="H36" s="263"/>
      <c r="I36" s="79"/>
      <c r="J36" s="264" t="s">
        <v>293</v>
      </c>
      <c r="K36" s="265"/>
      <c r="L36" s="265"/>
      <c r="M36" s="265"/>
      <c r="N36" s="265"/>
      <c r="O36" s="265"/>
      <c r="P36" s="265"/>
      <c r="Q36" s="265"/>
      <c r="R36" s="265"/>
      <c r="S36" s="265"/>
      <c r="T36" s="265"/>
      <c r="U36" s="265"/>
      <c r="V36" s="265"/>
      <c r="W36" s="265"/>
      <c r="X36" s="265"/>
      <c r="Y36" s="265"/>
      <c r="Z36" s="265"/>
      <c r="AA36" s="265"/>
      <c r="AB36" s="265"/>
      <c r="AC36" s="266"/>
    </row>
  </sheetData>
  <sheetProtection formatCells="0" formatColumns="0" formatRows="0" insertColumns="0" insertRows="0" insertHyperlinks="0" deleteColumns="0" deleteRows="0" selectLockedCells="1" sort="0" autoFilter="0" pivotTables="0"/>
  <mergeCells count="21">
    <mergeCell ref="B21:AC29"/>
    <mergeCell ref="C36:H36"/>
    <mergeCell ref="J36:AC36"/>
    <mergeCell ref="C31:P31"/>
    <mergeCell ref="S31:AB31"/>
    <mergeCell ref="C33:P33"/>
    <mergeCell ref="S33:AA33"/>
    <mergeCell ref="C34:P34"/>
    <mergeCell ref="S34:AB34"/>
    <mergeCell ref="S35:AB35"/>
    <mergeCell ref="A30:AD30"/>
    <mergeCell ref="E32:N32"/>
    <mergeCell ref="S32:AB32"/>
    <mergeCell ref="B2:J2"/>
    <mergeCell ref="A7:AC8"/>
    <mergeCell ref="S14:AC15"/>
    <mergeCell ref="S16:AC17"/>
    <mergeCell ref="S18:AC19"/>
    <mergeCell ref="O15:R15"/>
    <mergeCell ref="O17:R17"/>
    <mergeCell ref="O19:R19"/>
  </mergeCells>
  <phoneticPr fontId="4"/>
  <dataValidations count="1">
    <dataValidation imeMode="off" allowBlank="1" showInputMessage="1" showErrorMessage="1" sqref="X11 Z11 AB11"/>
  </dataValidations>
  <hyperlinks>
    <hyperlink ref="B2:H2" location="はじめに!A1" display="「はじめに」に戻る"/>
  </hyperlink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D39"/>
  <sheetViews>
    <sheetView showGridLines="0" view="pageBreakPreview" zoomScaleNormal="100" zoomScaleSheetLayoutView="100" workbookViewId="0">
      <pane ySplit="3" topLeftCell="A4" activePane="bottomLeft" state="frozen"/>
      <selection activeCell="AL7" sqref="AL7"/>
      <selection pane="bottomLeft" activeCell="AM11" sqref="AM11"/>
    </sheetView>
  </sheetViews>
  <sheetFormatPr defaultColWidth="9" defaultRowHeight="15" customHeight="1"/>
  <cols>
    <col min="1" max="36" width="2.625" style="2" customWidth="1"/>
    <col min="37" max="52" width="3.125" style="2" customWidth="1"/>
    <col min="53" max="16384" width="9" style="2"/>
  </cols>
  <sheetData>
    <row r="1" spans="1:30" ht="3.75" customHeight="1"/>
    <row r="2" spans="1:30" ht="21.75" customHeight="1">
      <c r="B2" s="254" t="s">
        <v>44</v>
      </c>
      <c r="C2" s="254"/>
      <c r="D2" s="254"/>
      <c r="E2" s="254"/>
      <c r="F2" s="254"/>
      <c r="G2" s="254"/>
      <c r="H2" s="254"/>
      <c r="I2" s="254"/>
      <c r="J2" s="254"/>
    </row>
    <row r="3" spans="1:30" ht="3.75" customHeight="1"/>
    <row r="4" spans="1:30" ht="15" customHeight="1">
      <c r="A4" s="144" t="s">
        <v>204</v>
      </c>
    </row>
    <row r="6" spans="1:30" ht="15" customHeight="1">
      <c r="A6" s="51" t="s">
        <v>128</v>
      </c>
      <c r="W6" s="51"/>
      <c r="X6" s="178"/>
      <c r="Y6" s="179" t="str">
        <f>'(1)補助金交付申請書（様式1）'!X11</f>
        <v>令和５</v>
      </c>
      <c r="Z6" s="68" t="s">
        <v>2</v>
      </c>
      <c r="AA6" s="180" t="str">
        <f>'(1)補助金交付申請書（様式1）'!Z11</f>
        <v>◯</v>
      </c>
      <c r="AB6" s="68" t="s">
        <v>1</v>
      </c>
      <c r="AC6" s="180" t="str">
        <f>'(1)補助金交付申請書（様式1）'!AB11</f>
        <v>◯</v>
      </c>
      <c r="AD6" s="68" t="s">
        <v>0</v>
      </c>
    </row>
    <row r="7" spans="1:30" ht="15" customHeight="1">
      <c r="A7" s="255" t="s">
        <v>86</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row>
    <row r="8" spans="1:30" ht="15" customHeight="1">
      <c r="A8" s="255"/>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row>
    <row r="9" spans="1:30" ht="15" customHeight="1">
      <c r="B9" s="14"/>
      <c r="C9" s="263" t="s">
        <v>62</v>
      </c>
      <c r="D9" s="263"/>
      <c r="E9" s="263"/>
      <c r="F9" s="263"/>
      <c r="G9" s="15"/>
      <c r="H9" s="291" t="s">
        <v>294</v>
      </c>
      <c r="I9" s="292"/>
      <c r="J9" s="292"/>
      <c r="K9" s="292"/>
      <c r="L9" s="292"/>
      <c r="M9" s="292"/>
      <c r="N9" s="292"/>
      <c r="O9" s="292"/>
      <c r="P9" s="292"/>
      <c r="Q9" s="292"/>
      <c r="R9" s="292"/>
      <c r="S9" s="292"/>
      <c r="T9" s="292"/>
      <c r="U9" s="292"/>
      <c r="V9" s="292"/>
      <c r="W9" s="292"/>
      <c r="X9" s="292"/>
      <c r="Y9" s="292"/>
      <c r="Z9" s="292"/>
      <c r="AA9" s="292"/>
      <c r="AB9" s="292"/>
      <c r="AC9" s="293"/>
    </row>
    <row r="10" spans="1:30" ht="30" customHeight="1">
      <c r="B10" s="13"/>
      <c r="C10" s="274" t="s">
        <v>258</v>
      </c>
      <c r="D10" s="274"/>
      <c r="E10" s="274"/>
      <c r="F10" s="274"/>
      <c r="G10" s="17"/>
      <c r="H10" s="294" t="str">
        <f>はじめに!G5</f>
        <v>ふくおか国際交流の会</v>
      </c>
      <c r="I10" s="295"/>
      <c r="J10" s="295"/>
      <c r="K10" s="295"/>
      <c r="L10" s="295"/>
      <c r="M10" s="295"/>
      <c r="N10" s="295"/>
      <c r="O10" s="295"/>
      <c r="P10" s="295"/>
      <c r="Q10" s="295"/>
      <c r="R10" s="295"/>
      <c r="S10" s="295"/>
      <c r="T10" s="295"/>
      <c r="U10" s="295"/>
      <c r="V10" s="295"/>
      <c r="W10" s="295"/>
      <c r="X10" s="295"/>
      <c r="Y10" s="295"/>
      <c r="Z10" s="295"/>
      <c r="AA10" s="295"/>
      <c r="AB10" s="295"/>
      <c r="AC10" s="296"/>
      <c r="AD10" s="35"/>
    </row>
    <row r="11" spans="1:30" ht="15" customHeight="1">
      <c r="B11" s="14"/>
      <c r="C11" s="263" t="s">
        <v>62</v>
      </c>
      <c r="D11" s="263"/>
      <c r="E11" s="263"/>
      <c r="F11" s="263"/>
      <c r="G11" s="15"/>
      <c r="H11" s="291" t="s">
        <v>295</v>
      </c>
      <c r="I11" s="292"/>
      <c r="J11" s="292"/>
      <c r="K11" s="292"/>
      <c r="L11" s="292"/>
      <c r="M11" s="292"/>
      <c r="N11" s="292"/>
      <c r="O11" s="292"/>
      <c r="P11" s="292"/>
      <c r="Q11" s="292"/>
      <c r="R11" s="292"/>
      <c r="S11" s="292"/>
      <c r="T11" s="292"/>
      <c r="U11" s="292"/>
      <c r="V11" s="292"/>
      <c r="W11" s="292"/>
      <c r="X11" s="292"/>
      <c r="Y11" s="292"/>
      <c r="Z11" s="292"/>
      <c r="AA11" s="292"/>
      <c r="AB11" s="292"/>
      <c r="AC11" s="293"/>
      <c r="AD11" s="35"/>
    </row>
    <row r="12" spans="1:30" ht="30" customHeight="1">
      <c r="B12" s="13"/>
      <c r="C12" s="274" t="s">
        <v>63</v>
      </c>
      <c r="D12" s="274"/>
      <c r="E12" s="274"/>
      <c r="F12" s="274"/>
      <c r="G12" s="17"/>
      <c r="H12" s="294" t="str">
        <f>はじめに!G6</f>
        <v>福岡　太郎</v>
      </c>
      <c r="I12" s="295"/>
      <c r="J12" s="295"/>
      <c r="K12" s="295"/>
      <c r="L12" s="295"/>
      <c r="M12" s="295"/>
      <c r="N12" s="295"/>
      <c r="O12" s="295"/>
      <c r="P12" s="295"/>
      <c r="Q12" s="295"/>
      <c r="R12" s="295"/>
      <c r="S12" s="295"/>
      <c r="T12" s="295"/>
      <c r="U12" s="295"/>
      <c r="V12" s="295"/>
      <c r="W12" s="295"/>
      <c r="X12" s="295"/>
      <c r="Y12" s="295"/>
      <c r="Z12" s="295"/>
      <c r="AA12" s="295"/>
      <c r="AB12" s="295"/>
      <c r="AC12" s="296"/>
      <c r="AD12" s="35"/>
    </row>
    <row r="13" spans="1:30" ht="30" customHeight="1">
      <c r="B13" s="14"/>
      <c r="C13" s="274" t="s">
        <v>64</v>
      </c>
      <c r="D13" s="274"/>
      <c r="E13" s="274"/>
      <c r="F13" s="274"/>
      <c r="G13" s="15"/>
      <c r="H13" s="89" t="s">
        <v>65</v>
      </c>
      <c r="I13" s="72"/>
      <c r="J13" s="72"/>
      <c r="K13" s="304">
        <v>2010</v>
      </c>
      <c r="L13" s="304"/>
      <c r="M13" s="72" t="s">
        <v>66</v>
      </c>
      <c r="N13" s="297">
        <v>10</v>
      </c>
      <c r="O13" s="297"/>
      <c r="P13" s="72" t="s">
        <v>67</v>
      </c>
      <c r="Q13" s="72"/>
      <c r="R13" s="72"/>
      <c r="S13" s="90"/>
      <c r="T13" s="90"/>
      <c r="U13" s="90"/>
      <c r="V13" s="90"/>
      <c r="W13" s="90"/>
      <c r="X13" s="169">
        <v>12</v>
      </c>
      <c r="Y13" s="90" t="s">
        <v>66</v>
      </c>
      <c r="Z13" s="169">
        <v>10</v>
      </c>
      <c r="AA13" s="91" t="s">
        <v>207</v>
      </c>
      <c r="AB13" s="90"/>
      <c r="AC13" s="92"/>
      <c r="AD13" s="35"/>
    </row>
    <row r="14" spans="1:30" ht="19.899999999999999" customHeight="1">
      <c r="B14" s="11"/>
      <c r="C14" s="280" t="s">
        <v>68</v>
      </c>
      <c r="D14" s="280"/>
      <c r="E14" s="280"/>
      <c r="F14" s="280"/>
      <c r="G14" s="16"/>
      <c r="H14" s="298" t="s">
        <v>296</v>
      </c>
      <c r="I14" s="299"/>
      <c r="J14" s="299"/>
      <c r="K14" s="299"/>
      <c r="L14" s="299"/>
      <c r="M14" s="299"/>
      <c r="N14" s="299"/>
      <c r="O14" s="299"/>
      <c r="P14" s="299"/>
      <c r="Q14" s="299"/>
      <c r="R14" s="299"/>
      <c r="S14" s="299"/>
      <c r="T14" s="299"/>
      <c r="U14" s="299"/>
      <c r="V14" s="299"/>
      <c r="W14" s="299"/>
      <c r="X14" s="299"/>
      <c r="Y14" s="299"/>
      <c r="Z14" s="299"/>
      <c r="AA14" s="299"/>
      <c r="AB14" s="299"/>
      <c r="AC14" s="300"/>
      <c r="AD14" s="35"/>
    </row>
    <row r="15" spans="1:30" ht="19.899999999999999" customHeight="1">
      <c r="B15" s="13"/>
      <c r="C15" s="274"/>
      <c r="D15" s="274"/>
      <c r="E15" s="274"/>
      <c r="F15" s="274"/>
      <c r="G15" s="17"/>
      <c r="H15" s="301"/>
      <c r="I15" s="302"/>
      <c r="J15" s="302"/>
      <c r="K15" s="302"/>
      <c r="L15" s="302"/>
      <c r="M15" s="302"/>
      <c r="N15" s="302"/>
      <c r="O15" s="302"/>
      <c r="P15" s="302"/>
      <c r="Q15" s="302"/>
      <c r="R15" s="302"/>
      <c r="S15" s="302"/>
      <c r="T15" s="302"/>
      <c r="U15" s="302"/>
      <c r="V15" s="302"/>
      <c r="W15" s="302"/>
      <c r="X15" s="302"/>
      <c r="Y15" s="302"/>
      <c r="Z15" s="302"/>
      <c r="AA15" s="302"/>
      <c r="AB15" s="302"/>
      <c r="AC15" s="303"/>
    </row>
    <row r="16" spans="1:30" ht="15" customHeight="1">
      <c r="B16" s="11"/>
      <c r="C16" s="280" t="s">
        <v>69</v>
      </c>
      <c r="D16" s="280"/>
      <c r="E16" s="280"/>
      <c r="F16" s="280"/>
      <c r="G16" s="16"/>
      <c r="H16" s="54" t="s">
        <v>12</v>
      </c>
      <c r="I16" s="282" t="str">
        <f>はじめに!H7</f>
        <v>810-1234</v>
      </c>
      <c r="J16" s="282"/>
      <c r="K16" s="282"/>
      <c r="L16" s="282"/>
      <c r="M16" s="282"/>
      <c r="N16" s="282"/>
      <c r="O16" s="54"/>
      <c r="P16" s="54"/>
      <c r="Q16" s="54"/>
      <c r="R16" s="54"/>
      <c r="S16" s="54"/>
      <c r="T16" s="54"/>
      <c r="U16" s="54"/>
      <c r="V16" s="54"/>
      <c r="W16" s="54"/>
      <c r="X16" s="54"/>
      <c r="Y16" s="54"/>
      <c r="Z16" s="54"/>
      <c r="AA16" s="54"/>
      <c r="AB16" s="54"/>
      <c r="AC16" s="86"/>
    </row>
    <row r="17" spans="2:30" ht="15" customHeight="1">
      <c r="B17" s="36"/>
      <c r="C17" s="281"/>
      <c r="D17" s="281"/>
      <c r="E17" s="281"/>
      <c r="F17" s="281"/>
      <c r="G17" s="39"/>
      <c r="H17" s="172" t="str">
        <f>はじめに!G8</f>
        <v>福岡市中央区天神1-8-1</v>
      </c>
      <c r="I17" s="51"/>
      <c r="J17" s="51"/>
      <c r="K17" s="51"/>
      <c r="L17" s="51"/>
      <c r="M17" s="51"/>
      <c r="N17" s="51"/>
      <c r="O17" s="51"/>
      <c r="P17" s="51"/>
      <c r="Q17" s="51"/>
      <c r="R17" s="51"/>
      <c r="S17" s="51"/>
      <c r="T17" s="51"/>
      <c r="U17" s="51"/>
      <c r="V17" s="51"/>
      <c r="W17" s="51"/>
      <c r="X17" s="51"/>
      <c r="Y17" s="51"/>
      <c r="Z17" s="51"/>
      <c r="AA17" s="51"/>
      <c r="AB17" s="51"/>
      <c r="AC17" s="87"/>
    </row>
    <row r="18" spans="2:30" ht="15" customHeight="1">
      <c r="B18" s="36"/>
      <c r="C18" s="281"/>
      <c r="D18" s="281"/>
      <c r="E18" s="281"/>
      <c r="F18" s="281"/>
      <c r="G18" s="39"/>
      <c r="H18" s="51" t="s">
        <v>202</v>
      </c>
      <c r="I18" s="51"/>
      <c r="J18" s="51"/>
      <c r="K18" s="51"/>
      <c r="L18" s="51"/>
      <c r="M18" s="285" t="str">
        <f>はじめに!H10</f>
        <v>090</v>
      </c>
      <c r="N18" s="286"/>
      <c r="O18" s="51" t="s">
        <v>14</v>
      </c>
      <c r="P18" s="283">
        <f>はじめに!L10</f>
        <v>1234</v>
      </c>
      <c r="Q18" s="283"/>
      <c r="R18" s="283"/>
      <c r="S18" s="1" t="s">
        <v>72</v>
      </c>
      <c r="T18" s="283">
        <f>はじめに!Q10</f>
        <v>5678</v>
      </c>
      <c r="U18" s="283"/>
      <c r="V18" s="283"/>
      <c r="W18" s="51"/>
      <c r="X18" s="51"/>
      <c r="Y18" s="51"/>
      <c r="Z18" s="51"/>
      <c r="AA18" s="51"/>
      <c r="AB18" s="51"/>
      <c r="AC18" s="87"/>
    </row>
    <row r="19" spans="2:30" ht="15" customHeight="1">
      <c r="B19" s="36"/>
      <c r="C19" s="281"/>
      <c r="D19" s="281"/>
      <c r="E19" s="281"/>
      <c r="F19" s="281"/>
      <c r="G19" s="39"/>
      <c r="H19" s="51" t="s">
        <v>74</v>
      </c>
      <c r="I19" s="51"/>
      <c r="J19" s="51"/>
      <c r="K19" s="51"/>
      <c r="L19" s="51"/>
      <c r="M19" s="1"/>
      <c r="N19" s="1"/>
      <c r="O19" s="51"/>
      <c r="P19" s="1"/>
      <c r="Q19" s="1"/>
      <c r="R19" s="1"/>
      <c r="S19" s="1"/>
      <c r="T19" s="1"/>
      <c r="U19" s="1"/>
      <c r="V19" s="1"/>
      <c r="W19" s="51"/>
      <c r="X19" s="51"/>
      <c r="Y19" s="51"/>
      <c r="Z19" s="51"/>
      <c r="AA19" s="51"/>
      <c r="AB19" s="51"/>
      <c r="AC19" s="87"/>
      <c r="AD19" s="36"/>
    </row>
    <row r="20" spans="2:30" ht="15" customHeight="1">
      <c r="B20" s="36"/>
      <c r="C20" s="281"/>
      <c r="D20" s="281"/>
      <c r="E20" s="281"/>
      <c r="F20" s="281"/>
      <c r="G20" s="39"/>
      <c r="H20" s="51" t="s">
        <v>210</v>
      </c>
      <c r="I20" s="51"/>
      <c r="J20" s="51"/>
      <c r="K20" s="51"/>
      <c r="L20" s="51" t="s">
        <v>31</v>
      </c>
      <c r="M20" s="283" t="str">
        <f>はじめに!G9</f>
        <v>天神　花子</v>
      </c>
      <c r="N20" s="283"/>
      <c r="O20" s="283"/>
      <c r="P20" s="283"/>
      <c r="Q20" s="1" t="s">
        <v>14</v>
      </c>
      <c r="R20" s="51" t="s">
        <v>75</v>
      </c>
      <c r="S20" s="51"/>
      <c r="T20" s="51" t="s">
        <v>31</v>
      </c>
      <c r="U20" s="284" t="s">
        <v>298</v>
      </c>
      <c r="V20" s="276"/>
      <c r="W20" s="51" t="s">
        <v>14</v>
      </c>
      <c r="X20" s="276">
        <v>1122</v>
      </c>
      <c r="Y20" s="276"/>
      <c r="Z20" s="1" t="s">
        <v>72</v>
      </c>
      <c r="AA20" s="276">
        <v>3344</v>
      </c>
      <c r="AB20" s="276"/>
      <c r="AC20" s="277"/>
      <c r="AD20" s="36"/>
    </row>
    <row r="21" spans="2:30" ht="15" customHeight="1">
      <c r="B21" s="13"/>
      <c r="C21" s="274"/>
      <c r="D21" s="274"/>
      <c r="E21" s="274"/>
      <c r="F21" s="274"/>
      <c r="G21" s="17"/>
      <c r="H21" s="88" t="s">
        <v>211</v>
      </c>
      <c r="I21" s="55"/>
      <c r="J21" s="55"/>
      <c r="K21" s="55"/>
      <c r="L21" s="55"/>
      <c r="M21" s="55"/>
      <c r="N21" s="55"/>
      <c r="O21" s="55"/>
      <c r="P21" s="55"/>
      <c r="Q21" s="278"/>
      <c r="R21" s="278"/>
      <c r="S21" s="278"/>
      <c r="T21" s="278"/>
      <c r="U21" s="278"/>
      <c r="V21" s="278"/>
      <c r="W21" s="278"/>
      <c r="X21" s="278"/>
      <c r="Y21" s="278"/>
      <c r="Z21" s="278"/>
      <c r="AA21" s="278"/>
      <c r="AB21" s="278"/>
      <c r="AC21" s="279"/>
      <c r="AD21" s="36"/>
    </row>
    <row r="22" spans="2:30" s="1" customFormat="1" ht="30" customHeight="1">
      <c r="B22" s="4"/>
      <c r="C22" s="287" t="s">
        <v>203</v>
      </c>
      <c r="D22" s="280"/>
      <c r="E22" s="280"/>
      <c r="F22" s="280"/>
      <c r="G22" s="16"/>
      <c r="H22" s="85" t="s">
        <v>76</v>
      </c>
      <c r="I22" s="54"/>
      <c r="J22" s="54"/>
      <c r="K22" s="54" t="s">
        <v>73</v>
      </c>
      <c r="L22" s="290" t="s">
        <v>303</v>
      </c>
      <c r="M22" s="290"/>
      <c r="N22" s="290"/>
      <c r="O22" s="290"/>
      <c r="P22" s="290"/>
      <c r="Q22" s="290"/>
      <c r="R22" s="290"/>
      <c r="S22" s="290"/>
      <c r="T22" s="290"/>
      <c r="U22" s="290"/>
      <c r="V22" s="290"/>
      <c r="W22" s="290"/>
      <c r="X22" s="290"/>
      <c r="Y22" s="290"/>
      <c r="Z22" s="290"/>
      <c r="AA22" s="290"/>
      <c r="AB22" s="54" t="s">
        <v>71</v>
      </c>
      <c r="AC22" s="86"/>
      <c r="AD22" s="37"/>
    </row>
    <row r="23" spans="2:30" s="1" customFormat="1" ht="20.100000000000001" customHeight="1">
      <c r="B23" s="8"/>
      <c r="C23" s="281"/>
      <c r="D23" s="281"/>
      <c r="E23" s="281"/>
      <c r="F23" s="281"/>
      <c r="G23" s="39"/>
      <c r="H23" s="81" t="s">
        <v>77</v>
      </c>
      <c r="I23" s="51"/>
      <c r="J23" s="51"/>
      <c r="K23" s="51" t="s">
        <v>70</v>
      </c>
      <c r="L23" s="275">
        <v>810</v>
      </c>
      <c r="M23" s="275"/>
      <c r="N23" s="275"/>
      <c r="O23" s="51" t="s">
        <v>72</v>
      </c>
      <c r="P23" s="288" t="s">
        <v>304</v>
      </c>
      <c r="Q23" s="275"/>
      <c r="R23" s="275"/>
      <c r="S23" s="51"/>
      <c r="T23" s="51"/>
      <c r="U23" s="51"/>
      <c r="V23" s="51"/>
      <c r="W23" s="51"/>
      <c r="X23" s="51"/>
      <c r="Y23" s="51"/>
      <c r="Z23" s="51"/>
      <c r="AA23" s="51"/>
      <c r="AB23" s="51"/>
      <c r="AC23" s="87"/>
      <c r="AD23" s="37"/>
    </row>
    <row r="24" spans="2:30" s="1" customFormat="1" ht="30" customHeight="1">
      <c r="B24" s="5"/>
      <c r="C24" s="274"/>
      <c r="D24" s="274"/>
      <c r="E24" s="274"/>
      <c r="F24" s="274"/>
      <c r="G24" s="17"/>
      <c r="H24" s="88" t="s">
        <v>78</v>
      </c>
      <c r="I24" s="55"/>
      <c r="J24" s="55"/>
      <c r="K24" s="275" t="s">
        <v>305</v>
      </c>
      <c r="L24" s="275"/>
      <c r="M24" s="275"/>
      <c r="N24" s="55" t="s">
        <v>79</v>
      </c>
      <c r="O24" s="275" t="s">
        <v>306</v>
      </c>
      <c r="P24" s="275"/>
      <c r="Q24" s="275"/>
      <c r="R24" s="275"/>
      <c r="S24" s="275"/>
      <c r="T24" s="275"/>
      <c r="U24" s="275"/>
      <c r="V24" s="275"/>
      <c r="W24" s="275"/>
      <c r="X24" s="275"/>
      <c r="Y24" s="275"/>
      <c r="Z24" s="275"/>
      <c r="AA24" s="275"/>
      <c r="AB24" s="275"/>
      <c r="AC24" s="289"/>
      <c r="AD24" s="37"/>
    </row>
    <row r="25" spans="2:30" s="1" customFormat="1" ht="20.100000000000001" customHeight="1">
      <c r="B25" s="4"/>
      <c r="C25" s="280" t="s">
        <v>80</v>
      </c>
      <c r="D25" s="280"/>
      <c r="E25" s="280"/>
      <c r="F25" s="280"/>
      <c r="G25" s="16"/>
      <c r="H25" s="11"/>
      <c r="I25" s="12"/>
      <c r="J25" s="12"/>
      <c r="K25" s="29"/>
      <c r="L25" s="29"/>
      <c r="M25" s="29"/>
      <c r="N25" s="12"/>
      <c r="O25" s="29"/>
      <c r="P25" s="29"/>
      <c r="Q25" s="29"/>
      <c r="R25" s="29"/>
      <c r="S25" s="29"/>
      <c r="T25" s="29"/>
      <c r="U25" s="29"/>
      <c r="V25" s="29"/>
      <c r="W25" s="29"/>
      <c r="X25" s="29"/>
      <c r="Y25" s="29"/>
      <c r="Z25" s="29"/>
      <c r="AA25" s="29"/>
      <c r="AB25" s="29"/>
      <c r="AC25" s="31"/>
      <c r="AD25" s="37"/>
    </row>
    <row r="26" spans="2:30" s="1" customFormat="1" ht="20.100000000000001" customHeight="1">
      <c r="B26" s="8"/>
      <c r="C26" s="281"/>
      <c r="D26" s="281"/>
      <c r="E26" s="281"/>
      <c r="F26" s="281"/>
      <c r="G26" s="39"/>
      <c r="H26" s="81" t="s">
        <v>81</v>
      </c>
      <c r="I26" s="51"/>
      <c r="J26" s="51"/>
      <c r="N26" s="51">
        <v>1</v>
      </c>
      <c r="O26" s="1" t="s">
        <v>87</v>
      </c>
      <c r="R26" s="80" t="s">
        <v>88</v>
      </c>
      <c r="AA26" s="38"/>
      <c r="AB26" s="38"/>
      <c r="AC26" s="9"/>
      <c r="AD26" s="37"/>
    </row>
    <row r="27" spans="2:30" s="1" customFormat="1" ht="20.100000000000001" customHeight="1">
      <c r="B27" s="8"/>
      <c r="C27" s="281"/>
      <c r="D27" s="281"/>
      <c r="E27" s="281"/>
      <c r="F27" s="281"/>
      <c r="G27" s="39"/>
      <c r="H27" s="81"/>
      <c r="I27" s="1" t="s">
        <v>73</v>
      </c>
      <c r="K27" s="82" t="s">
        <v>307</v>
      </c>
      <c r="L27" s="82" t="s">
        <v>82</v>
      </c>
      <c r="M27" s="82"/>
      <c r="N27" s="82"/>
      <c r="O27" s="308">
        <v>10</v>
      </c>
      <c r="P27" s="308"/>
      <c r="Q27" s="83" t="s">
        <v>83</v>
      </c>
      <c r="R27" s="309" t="s">
        <v>308</v>
      </c>
      <c r="S27" s="308"/>
      <c r="T27" s="83" t="s">
        <v>84</v>
      </c>
      <c r="U27" s="308">
        <v>11</v>
      </c>
      <c r="V27" s="308"/>
      <c r="W27" s="83" t="s">
        <v>83</v>
      </c>
      <c r="X27" s="308">
        <v>30</v>
      </c>
      <c r="Y27" s="308"/>
      <c r="Z27" s="82" t="s">
        <v>71</v>
      </c>
      <c r="AA27" s="38"/>
      <c r="AB27" s="38"/>
      <c r="AC27" s="9"/>
      <c r="AD27" s="37"/>
    </row>
    <row r="28" spans="2:30" s="1" customFormat="1" ht="20.100000000000001" customHeight="1">
      <c r="B28" s="8"/>
      <c r="C28" s="281"/>
      <c r="D28" s="281"/>
      <c r="E28" s="281"/>
      <c r="F28" s="281"/>
      <c r="G28" s="39"/>
      <c r="H28" s="81"/>
      <c r="I28" s="1" t="s">
        <v>106</v>
      </c>
      <c r="K28" s="82"/>
      <c r="L28" s="82" t="s">
        <v>82</v>
      </c>
      <c r="M28" s="82"/>
      <c r="N28" s="82"/>
      <c r="O28" s="84"/>
      <c r="P28" s="84"/>
      <c r="Q28" s="83" t="s">
        <v>107</v>
      </c>
      <c r="R28" s="84"/>
      <c r="S28" s="84"/>
      <c r="T28" s="83" t="s">
        <v>89</v>
      </c>
      <c r="U28" s="84"/>
      <c r="V28" s="84"/>
      <c r="W28" s="83" t="s">
        <v>107</v>
      </c>
      <c r="X28" s="84"/>
      <c r="Y28" s="84"/>
      <c r="Z28" s="82" t="s">
        <v>102</v>
      </c>
      <c r="AA28" s="38"/>
      <c r="AB28" s="38"/>
      <c r="AC28" s="9"/>
      <c r="AD28" s="37"/>
    </row>
    <row r="29" spans="2:30" s="1" customFormat="1" ht="20.100000000000001" customHeight="1">
      <c r="B29" s="5"/>
      <c r="C29" s="274"/>
      <c r="D29" s="274"/>
      <c r="E29" s="274"/>
      <c r="F29" s="274"/>
      <c r="G29" s="17"/>
      <c r="H29" s="13"/>
      <c r="I29" s="30"/>
      <c r="J29" s="30"/>
      <c r="K29" s="40"/>
      <c r="L29" s="40"/>
      <c r="M29" s="40"/>
      <c r="N29" s="40"/>
      <c r="O29" s="305"/>
      <c r="P29" s="305"/>
      <c r="Q29" s="42"/>
      <c r="R29" s="305"/>
      <c r="S29" s="305"/>
      <c r="T29" s="42"/>
      <c r="U29" s="305"/>
      <c r="V29" s="305"/>
      <c r="W29" s="42"/>
      <c r="X29" s="305"/>
      <c r="Y29" s="305"/>
      <c r="Z29" s="40"/>
      <c r="AA29" s="40"/>
      <c r="AB29" s="40"/>
      <c r="AC29" s="41"/>
      <c r="AD29" s="37"/>
    </row>
    <row r="30" spans="2:30" s="1" customFormat="1" ht="20.100000000000001" customHeight="1">
      <c r="B30" s="3"/>
      <c r="C30" s="274" t="s">
        <v>109</v>
      </c>
      <c r="D30" s="274"/>
      <c r="E30" s="274"/>
      <c r="F30" s="274"/>
      <c r="G30" s="15"/>
      <c r="H30" s="14"/>
      <c r="I30" s="292">
        <v>500</v>
      </c>
      <c r="J30" s="292"/>
      <c r="K30" s="292"/>
      <c r="L30" s="292"/>
      <c r="M30" s="292"/>
      <c r="N30" s="43" t="s">
        <v>110</v>
      </c>
      <c r="O30" s="44"/>
      <c r="P30" s="44"/>
      <c r="Q30" s="45"/>
      <c r="R30" s="44"/>
      <c r="S30" s="44"/>
      <c r="T30" s="45"/>
      <c r="U30" s="44"/>
      <c r="V30" s="44"/>
      <c r="W30" s="45"/>
      <c r="X30" s="44"/>
      <c r="Y30" s="44"/>
      <c r="Z30" s="43"/>
      <c r="AA30" s="43"/>
      <c r="AB30" s="43"/>
      <c r="AC30" s="46"/>
      <c r="AD30" s="38"/>
    </row>
    <row r="31" spans="2:30" ht="20.100000000000001" customHeight="1">
      <c r="B31" s="11"/>
      <c r="C31" s="287" t="s">
        <v>177</v>
      </c>
      <c r="D31" s="280"/>
      <c r="E31" s="280"/>
      <c r="F31" s="280"/>
      <c r="G31" s="16"/>
      <c r="H31" s="306" t="s">
        <v>172</v>
      </c>
      <c r="I31" s="306"/>
      <c r="J31" s="306"/>
      <c r="K31" s="306"/>
      <c r="L31" s="306" t="s">
        <v>173</v>
      </c>
      <c r="M31" s="306"/>
      <c r="N31" s="306"/>
      <c r="O31" s="306"/>
      <c r="P31" s="306"/>
      <c r="Q31" s="306"/>
      <c r="R31" s="306"/>
      <c r="S31" s="306" t="s">
        <v>174</v>
      </c>
      <c r="T31" s="306"/>
      <c r="U31" s="306"/>
      <c r="V31" s="306"/>
      <c r="W31" s="306"/>
      <c r="X31" s="306" t="s">
        <v>175</v>
      </c>
      <c r="Y31" s="306"/>
      <c r="Z31" s="306"/>
      <c r="AA31" s="306"/>
      <c r="AB31" s="306"/>
      <c r="AC31" s="306"/>
    </row>
    <row r="32" spans="2:30" ht="30" customHeight="1">
      <c r="B32" s="36"/>
      <c r="C32" s="281"/>
      <c r="D32" s="281"/>
      <c r="E32" s="281"/>
      <c r="F32" s="281"/>
      <c r="G32" s="39"/>
      <c r="H32" s="306" t="s">
        <v>176</v>
      </c>
      <c r="I32" s="306"/>
      <c r="J32" s="306"/>
      <c r="K32" s="306"/>
      <c r="L32" s="307" t="s">
        <v>289</v>
      </c>
      <c r="M32" s="307"/>
      <c r="N32" s="307"/>
      <c r="O32" s="307"/>
      <c r="P32" s="307"/>
      <c r="Q32" s="307"/>
      <c r="R32" s="307"/>
      <c r="S32" s="307" t="s">
        <v>295</v>
      </c>
      <c r="T32" s="307"/>
      <c r="U32" s="307"/>
      <c r="V32" s="307"/>
      <c r="W32" s="307"/>
      <c r="X32" s="307" t="s">
        <v>315</v>
      </c>
      <c r="Y32" s="307"/>
      <c r="Z32" s="307"/>
      <c r="AA32" s="307"/>
      <c r="AB32" s="307"/>
      <c r="AC32" s="307"/>
    </row>
    <row r="33" spans="2:29" ht="30" customHeight="1">
      <c r="B33" s="36"/>
      <c r="C33" s="281"/>
      <c r="D33" s="281"/>
      <c r="E33" s="281"/>
      <c r="F33" s="281"/>
      <c r="G33" s="39"/>
      <c r="H33" s="307" t="s">
        <v>310</v>
      </c>
      <c r="I33" s="307"/>
      <c r="J33" s="307"/>
      <c r="K33" s="307"/>
      <c r="L33" s="307" t="s">
        <v>312</v>
      </c>
      <c r="M33" s="307"/>
      <c r="N33" s="307"/>
      <c r="O33" s="307"/>
      <c r="P33" s="307"/>
      <c r="Q33" s="307"/>
      <c r="R33" s="307"/>
      <c r="S33" s="307" t="s">
        <v>313</v>
      </c>
      <c r="T33" s="307"/>
      <c r="U33" s="307"/>
      <c r="V33" s="307"/>
      <c r="W33" s="307"/>
      <c r="X33" s="307" t="s">
        <v>316</v>
      </c>
      <c r="Y33" s="307"/>
      <c r="Z33" s="307"/>
      <c r="AA33" s="307"/>
      <c r="AB33" s="307"/>
      <c r="AC33" s="307"/>
    </row>
    <row r="34" spans="2:29" ht="30" customHeight="1">
      <c r="B34" s="36"/>
      <c r="C34" s="281"/>
      <c r="D34" s="281"/>
      <c r="E34" s="281"/>
      <c r="F34" s="281"/>
      <c r="G34" s="39"/>
      <c r="H34" s="307" t="s">
        <v>311</v>
      </c>
      <c r="I34" s="307"/>
      <c r="J34" s="307"/>
      <c r="K34" s="307"/>
      <c r="L34" s="307" t="s">
        <v>309</v>
      </c>
      <c r="M34" s="307"/>
      <c r="N34" s="307"/>
      <c r="O34" s="307"/>
      <c r="P34" s="307"/>
      <c r="Q34" s="307"/>
      <c r="R34" s="307"/>
      <c r="S34" s="307" t="s">
        <v>314</v>
      </c>
      <c r="T34" s="307"/>
      <c r="U34" s="307"/>
      <c r="V34" s="307"/>
      <c r="W34" s="307"/>
      <c r="X34" s="307" t="s">
        <v>317</v>
      </c>
      <c r="Y34" s="307"/>
      <c r="Z34" s="307"/>
      <c r="AA34" s="307"/>
      <c r="AB34" s="307"/>
      <c r="AC34" s="307"/>
    </row>
    <row r="35" spans="2:29" ht="30" customHeight="1">
      <c r="B35" s="36"/>
      <c r="C35" s="281"/>
      <c r="D35" s="281"/>
      <c r="E35" s="281"/>
      <c r="F35" s="281"/>
      <c r="G35" s="39"/>
      <c r="H35" s="306"/>
      <c r="I35" s="306"/>
      <c r="J35" s="306"/>
      <c r="K35" s="306"/>
      <c r="L35" s="306"/>
      <c r="M35" s="306"/>
      <c r="N35" s="306"/>
      <c r="O35" s="306"/>
      <c r="P35" s="306"/>
      <c r="Q35" s="306"/>
      <c r="R35" s="306"/>
      <c r="S35" s="306"/>
      <c r="T35" s="306"/>
      <c r="U35" s="306"/>
      <c r="V35" s="306"/>
      <c r="W35" s="306"/>
      <c r="X35" s="306"/>
      <c r="Y35" s="306"/>
      <c r="Z35" s="306"/>
      <c r="AA35" s="306"/>
      <c r="AB35" s="306"/>
      <c r="AC35" s="306"/>
    </row>
    <row r="36" spans="2:29" ht="30" customHeight="1">
      <c r="B36" s="13"/>
      <c r="C36" s="274"/>
      <c r="D36" s="274"/>
      <c r="E36" s="274"/>
      <c r="F36" s="274"/>
      <c r="G36" s="17"/>
      <c r="H36" s="306"/>
      <c r="I36" s="306"/>
      <c r="J36" s="306"/>
      <c r="K36" s="306"/>
      <c r="L36" s="306"/>
      <c r="M36" s="306"/>
      <c r="N36" s="306"/>
      <c r="O36" s="306"/>
      <c r="P36" s="306"/>
      <c r="Q36" s="306"/>
      <c r="R36" s="306"/>
      <c r="S36" s="306"/>
      <c r="T36" s="306"/>
      <c r="U36" s="306"/>
      <c r="V36" s="306"/>
      <c r="W36" s="306"/>
      <c r="X36" s="306"/>
      <c r="Y36" s="306"/>
      <c r="Z36" s="306"/>
      <c r="AA36" s="306"/>
      <c r="AB36" s="306"/>
      <c r="AC36" s="306"/>
    </row>
    <row r="37" spans="2:29" ht="20.100000000000001" customHeight="1">
      <c r="B37" s="2" t="s">
        <v>285</v>
      </c>
      <c r="C37" s="63"/>
      <c r="D37" s="63"/>
      <c r="E37" s="63"/>
      <c r="F37" s="63"/>
      <c r="H37" s="51"/>
      <c r="I37" s="51"/>
      <c r="J37" s="51"/>
      <c r="K37" s="51"/>
      <c r="L37" s="51"/>
      <c r="M37" s="51"/>
      <c r="N37" s="51"/>
      <c r="O37" s="51"/>
      <c r="P37" s="51"/>
      <c r="Q37" s="51"/>
      <c r="R37" s="51"/>
      <c r="S37" s="51"/>
      <c r="T37" s="51"/>
      <c r="U37" s="51"/>
      <c r="V37" s="51"/>
      <c r="W37" s="51"/>
      <c r="X37" s="51"/>
      <c r="Y37" s="51"/>
      <c r="Z37" s="51"/>
      <c r="AA37" s="51"/>
      <c r="AB37" s="51"/>
      <c r="AC37" s="51"/>
    </row>
    <row r="38" spans="2:29" ht="20.100000000000001" customHeight="1">
      <c r="C38" s="63"/>
      <c r="D38" s="63"/>
      <c r="E38" s="63"/>
      <c r="F38" s="63"/>
      <c r="H38" s="51"/>
      <c r="I38" s="51"/>
      <c r="J38" s="51"/>
      <c r="K38" s="51"/>
      <c r="L38" s="51"/>
      <c r="M38" s="51"/>
      <c r="N38" s="51"/>
      <c r="O38" s="51"/>
      <c r="P38" s="51"/>
      <c r="Q38" s="51"/>
      <c r="R38" s="51"/>
      <c r="S38" s="51"/>
      <c r="T38" s="51"/>
      <c r="U38" s="51"/>
      <c r="V38" s="51"/>
      <c r="W38" s="51"/>
      <c r="X38" s="51"/>
      <c r="Y38" s="51"/>
      <c r="Z38" s="51"/>
      <c r="AA38" s="51"/>
      <c r="AB38" s="51"/>
      <c r="AC38" s="51"/>
    </row>
    <row r="39" spans="2:29" ht="20.100000000000001" customHeight="1">
      <c r="C39" s="51"/>
      <c r="D39" s="51"/>
      <c r="E39" s="51"/>
      <c r="F39" s="51"/>
      <c r="H39" s="51"/>
      <c r="I39" s="51"/>
      <c r="J39" s="51"/>
      <c r="K39" s="51"/>
      <c r="L39" s="51"/>
      <c r="M39" s="51"/>
      <c r="N39" s="51"/>
      <c r="O39" s="51"/>
      <c r="P39" s="51"/>
      <c r="Q39" s="51"/>
      <c r="R39" s="51"/>
      <c r="S39" s="51"/>
      <c r="T39" s="51"/>
      <c r="U39" s="51"/>
      <c r="V39" s="51"/>
      <c r="W39" s="51"/>
      <c r="X39" s="51"/>
      <c r="Y39" s="51"/>
      <c r="Z39" s="51"/>
      <c r="AA39" s="51"/>
      <c r="AB39" s="51"/>
      <c r="AC39" s="51"/>
    </row>
  </sheetData>
  <sheetProtection formatCells="0" formatColumns="0" formatRows="0" insertColumns="0" insertRows="0" insertHyperlinks="0" deleteColumns="0" deleteRows="0" selectLockedCells="1" sort="0" autoFilter="0" pivotTables="0"/>
  <mergeCells count="67">
    <mergeCell ref="X35:AC35"/>
    <mergeCell ref="H36:K36"/>
    <mergeCell ref="L36:R36"/>
    <mergeCell ref="S36:W36"/>
    <mergeCell ref="X36:AC36"/>
    <mergeCell ref="X33:AC33"/>
    <mergeCell ref="H34:K34"/>
    <mergeCell ref="L34:R34"/>
    <mergeCell ref="S34:W34"/>
    <mergeCell ref="X34:AC34"/>
    <mergeCell ref="X31:AC31"/>
    <mergeCell ref="S31:W31"/>
    <mergeCell ref="L31:R31"/>
    <mergeCell ref="H32:K32"/>
    <mergeCell ref="L32:R32"/>
    <mergeCell ref="S32:W32"/>
    <mergeCell ref="X32:AC32"/>
    <mergeCell ref="X29:Y29"/>
    <mergeCell ref="O29:P29"/>
    <mergeCell ref="O27:P27"/>
    <mergeCell ref="R27:S27"/>
    <mergeCell ref="U27:V27"/>
    <mergeCell ref="X27:Y27"/>
    <mergeCell ref="C30:F30"/>
    <mergeCell ref="C25:F29"/>
    <mergeCell ref="R29:S29"/>
    <mergeCell ref="U29:V29"/>
    <mergeCell ref="H31:K31"/>
    <mergeCell ref="C31:F36"/>
    <mergeCell ref="H33:K33"/>
    <mergeCell ref="L33:R33"/>
    <mergeCell ref="S33:W33"/>
    <mergeCell ref="H35:K35"/>
    <mergeCell ref="L35:R35"/>
    <mergeCell ref="S35:W35"/>
    <mergeCell ref="I30:M30"/>
    <mergeCell ref="B2:J2"/>
    <mergeCell ref="A7:AD8"/>
    <mergeCell ref="C14:F15"/>
    <mergeCell ref="H9:AC9"/>
    <mergeCell ref="H10:AC10"/>
    <mergeCell ref="H11:AC11"/>
    <mergeCell ref="H12:AC12"/>
    <mergeCell ref="C10:F10"/>
    <mergeCell ref="C9:F9"/>
    <mergeCell ref="C12:F12"/>
    <mergeCell ref="C11:F11"/>
    <mergeCell ref="N13:O13"/>
    <mergeCell ref="C13:F13"/>
    <mergeCell ref="H14:AC15"/>
    <mergeCell ref="K13:L13"/>
    <mergeCell ref="C22:F24"/>
    <mergeCell ref="L23:N23"/>
    <mergeCell ref="P23:R23"/>
    <mergeCell ref="K24:M24"/>
    <mergeCell ref="O24:AC24"/>
    <mergeCell ref="L22:AA22"/>
    <mergeCell ref="AA20:AC20"/>
    <mergeCell ref="Q21:AC21"/>
    <mergeCell ref="C16:F21"/>
    <mergeCell ref="I16:N16"/>
    <mergeCell ref="M20:P20"/>
    <mergeCell ref="U20:V20"/>
    <mergeCell ref="X20:Y20"/>
    <mergeCell ref="M18:N18"/>
    <mergeCell ref="P18:R18"/>
    <mergeCell ref="T18:V18"/>
  </mergeCells>
  <phoneticPr fontId="4"/>
  <dataValidations count="1">
    <dataValidation imeMode="off" allowBlank="1" showInputMessage="1" showErrorMessage="1" sqref="Y6 AA6 AC6"/>
  </dataValidations>
  <hyperlinks>
    <hyperlink ref="B2:H2" location="はじめに!A1" display="「はじめに」に戻る"/>
  </hyperlinks>
  <printOptions horizontalCentered="1"/>
  <pageMargins left="0.70866141732283472" right="0.70866141732283472" top="0.74803149606299213" bottom="0.74803149606299213" header="0.31496062992125984" footer="0.31496062992125984"/>
  <pageSetup paperSize="9" orientation="portrait" r:id="rId1"/>
  <ignoredErrors>
    <ignoredError sqref="Y6 AA6 AC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59999389629810485"/>
  </sheetPr>
  <dimension ref="A1:AD79"/>
  <sheetViews>
    <sheetView showGridLines="0" view="pageBreakPreview" zoomScaleNormal="100" zoomScaleSheetLayoutView="100" workbookViewId="0">
      <pane ySplit="3" topLeftCell="A37" activePane="bottomLeft" state="frozen"/>
      <selection activeCell="AL7" sqref="AL7"/>
      <selection pane="bottomLeft"/>
    </sheetView>
  </sheetViews>
  <sheetFormatPr defaultColWidth="9" defaultRowHeight="15" customHeight="1"/>
  <cols>
    <col min="1" max="30" width="2.625" style="2" customWidth="1"/>
    <col min="31" max="44" width="3.125" style="2" customWidth="1"/>
    <col min="45" max="50" width="2.625" style="2" customWidth="1"/>
    <col min="51" max="66" width="3.125" style="2" customWidth="1"/>
    <col min="67" max="16384" width="9" style="2"/>
  </cols>
  <sheetData>
    <row r="1" spans="1:30" ht="3.75" customHeight="1"/>
    <row r="2" spans="1:30" ht="21.75" customHeight="1">
      <c r="B2" s="254" t="s">
        <v>44</v>
      </c>
      <c r="C2" s="254"/>
      <c r="D2" s="254"/>
      <c r="E2" s="254"/>
      <c r="F2" s="254"/>
      <c r="G2" s="254"/>
      <c r="H2" s="254"/>
      <c r="I2" s="254"/>
      <c r="J2" s="254"/>
    </row>
    <row r="3" spans="1:30" ht="3.75" customHeight="1"/>
    <row r="4" spans="1:30" ht="15" customHeight="1">
      <c r="A4" s="2" t="s">
        <v>212</v>
      </c>
    </row>
    <row r="5" spans="1:30" ht="9.9499999999999993" customHeight="1"/>
    <row r="6" spans="1:30" ht="9.9499999999999993" customHeight="1">
      <c r="A6" s="255" t="s">
        <v>85</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row>
    <row r="7" spans="1:30" ht="9.9499999999999993" customHeight="1">
      <c r="A7" s="255"/>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row>
    <row r="8" spans="1:30" ht="9.9499999999999993" customHeight="1"/>
    <row r="9" spans="1:30" ht="20.100000000000001" customHeight="1">
      <c r="A9" s="80" t="s">
        <v>105</v>
      </c>
      <c r="B9" s="80"/>
      <c r="C9" s="80"/>
      <c r="D9" s="80"/>
      <c r="E9" s="51"/>
      <c r="F9" s="51"/>
      <c r="G9" s="51"/>
      <c r="H9" s="51"/>
      <c r="I9" s="51"/>
      <c r="J9" s="51"/>
      <c r="K9" s="51"/>
      <c r="L9" s="51"/>
      <c r="M9" s="51"/>
      <c r="N9" s="51"/>
      <c r="O9" s="51"/>
      <c r="P9" s="51"/>
      <c r="Q9" s="51"/>
      <c r="R9" s="51"/>
      <c r="S9" s="51"/>
      <c r="T9" s="51"/>
      <c r="U9" s="51"/>
      <c r="V9" s="51"/>
      <c r="W9" s="51"/>
      <c r="X9" s="51"/>
      <c r="Y9" s="51"/>
      <c r="Z9" s="51"/>
      <c r="AA9" s="51"/>
      <c r="AB9" s="51"/>
      <c r="AC9" s="51"/>
    </row>
    <row r="10" spans="1:30" s="6" customFormat="1" ht="20.100000000000001" customHeight="1">
      <c r="A10" s="118"/>
      <c r="B10" s="107" t="s">
        <v>108</v>
      </c>
      <c r="C10" s="119"/>
      <c r="D10" s="119"/>
      <c r="E10" s="119"/>
      <c r="F10" s="119"/>
      <c r="G10" s="119"/>
      <c r="H10" s="119"/>
      <c r="I10" s="120"/>
      <c r="J10" s="120"/>
      <c r="K10" s="120"/>
      <c r="L10" s="120"/>
      <c r="M10" s="120"/>
      <c r="N10" s="120"/>
      <c r="O10" s="120"/>
      <c r="P10" s="120"/>
      <c r="Q10" s="120"/>
      <c r="R10" s="120"/>
      <c r="S10" s="120"/>
      <c r="T10" s="120"/>
      <c r="U10" s="120"/>
      <c r="V10" s="120"/>
      <c r="W10" s="120"/>
      <c r="X10" s="120"/>
      <c r="Y10" s="120"/>
      <c r="Z10" s="120"/>
      <c r="AA10" s="120"/>
      <c r="AB10" s="120"/>
      <c r="AC10" s="121"/>
    </row>
    <row r="11" spans="1:30" s="6" customFormat="1" ht="20.100000000000001" customHeight="1">
      <c r="A11" s="118"/>
      <c r="B11" s="107" t="s">
        <v>170</v>
      </c>
      <c r="C11" s="119"/>
      <c r="D11" s="119"/>
      <c r="E11" s="119"/>
      <c r="F11" s="119"/>
      <c r="G11" s="126"/>
      <c r="H11" s="107"/>
      <c r="I11" s="315" t="s">
        <v>318</v>
      </c>
      <c r="J11" s="315"/>
      <c r="K11" s="315"/>
      <c r="L11" s="315"/>
      <c r="M11" s="315"/>
      <c r="N11" s="315"/>
      <c r="O11" s="315"/>
      <c r="P11" s="315"/>
      <c r="Q11" s="315"/>
      <c r="R11" s="315"/>
      <c r="S11" s="315"/>
      <c r="T11" s="315"/>
      <c r="U11" s="315"/>
      <c r="V11" s="315"/>
      <c r="W11" s="315"/>
      <c r="X11" s="315"/>
      <c r="Y11" s="315"/>
      <c r="Z11" s="315"/>
      <c r="AA11" s="315"/>
      <c r="AB11" s="315"/>
      <c r="AC11" s="121"/>
    </row>
    <row r="12" spans="1:30" s="6" customFormat="1" ht="20.100000000000001" customHeight="1">
      <c r="A12" s="118"/>
      <c r="B12" s="102"/>
      <c r="C12" s="53"/>
      <c r="D12" s="53"/>
      <c r="E12" s="53"/>
      <c r="F12" s="53"/>
      <c r="G12" s="112"/>
      <c r="H12" s="102"/>
      <c r="I12" s="316"/>
      <c r="J12" s="316"/>
      <c r="K12" s="316"/>
      <c r="L12" s="316"/>
      <c r="M12" s="316"/>
      <c r="N12" s="316"/>
      <c r="O12" s="316"/>
      <c r="P12" s="316"/>
      <c r="Q12" s="316"/>
      <c r="R12" s="316"/>
      <c r="S12" s="316"/>
      <c r="T12" s="316"/>
      <c r="U12" s="316"/>
      <c r="V12" s="316"/>
      <c r="W12" s="316"/>
      <c r="X12" s="316"/>
      <c r="Y12" s="316"/>
      <c r="Z12" s="316"/>
      <c r="AA12" s="316"/>
      <c r="AB12" s="316"/>
      <c r="AC12" s="106"/>
    </row>
    <row r="13" spans="1:30" s="6" customFormat="1" ht="20.100000000000001" customHeight="1">
      <c r="A13" s="118"/>
      <c r="B13" s="102"/>
      <c r="C13" s="53"/>
      <c r="D13" s="53"/>
      <c r="E13" s="53"/>
      <c r="F13" s="53"/>
      <c r="G13" s="112"/>
      <c r="H13" s="102"/>
      <c r="I13" s="173" t="s">
        <v>391</v>
      </c>
      <c r="J13" s="174"/>
      <c r="K13" s="174"/>
      <c r="L13" s="174"/>
      <c r="M13" s="174"/>
      <c r="N13" s="174"/>
      <c r="O13" s="174"/>
      <c r="P13" s="174"/>
      <c r="Q13" s="174"/>
      <c r="R13" s="174"/>
      <c r="S13" s="174"/>
      <c r="T13" s="174"/>
      <c r="U13" s="174"/>
      <c r="V13" s="174"/>
      <c r="W13" s="174"/>
      <c r="X13" s="174"/>
      <c r="Y13" s="174"/>
      <c r="Z13" s="174"/>
      <c r="AA13" s="174"/>
      <c r="AB13" s="174"/>
      <c r="AC13" s="106"/>
    </row>
    <row r="14" spans="1:30" s="6" customFormat="1" ht="20.100000000000001" customHeight="1">
      <c r="A14" s="118"/>
      <c r="B14" s="113"/>
      <c r="C14" s="62"/>
      <c r="D14" s="62"/>
      <c r="E14" s="62"/>
      <c r="F14" s="62"/>
      <c r="G14" s="114"/>
      <c r="H14" s="113"/>
      <c r="I14" s="175"/>
      <c r="J14" s="176"/>
      <c r="K14" s="176"/>
      <c r="L14" s="176"/>
      <c r="M14" s="176"/>
      <c r="N14" s="176"/>
      <c r="O14" s="176"/>
      <c r="P14" s="176"/>
      <c r="Q14" s="176"/>
      <c r="R14" s="176"/>
      <c r="S14" s="176"/>
      <c r="T14" s="176"/>
      <c r="U14" s="176"/>
      <c r="V14" s="176"/>
      <c r="W14" s="176"/>
      <c r="X14" s="176"/>
      <c r="Y14" s="176"/>
      <c r="Z14" s="176"/>
      <c r="AA14" s="176"/>
      <c r="AB14" s="176"/>
      <c r="AC14" s="116"/>
    </row>
    <row r="15" spans="1:30" ht="20.100000000000001" customHeight="1">
      <c r="B15" s="85" t="s">
        <v>169</v>
      </c>
      <c r="C15" s="54"/>
      <c r="D15" s="54"/>
      <c r="E15" s="54"/>
      <c r="F15" s="54"/>
      <c r="G15" s="16"/>
      <c r="H15" s="85" t="s">
        <v>171</v>
      </c>
      <c r="I15" s="12"/>
      <c r="J15" s="12"/>
      <c r="K15" s="12"/>
      <c r="L15" s="12"/>
      <c r="M15" s="12"/>
      <c r="N15" s="12"/>
      <c r="O15" s="12"/>
      <c r="P15" s="12"/>
      <c r="Q15" s="12"/>
      <c r="R15" s="12"/>
      <c r="S15" s="12"/>
      <c r="T15" s="12"/>
      <c r="U15" s="12"/>
      <c r="V15" s="12"/>
      <c r="W15" s="12"/>
      <c r="X15" s="12"/>
      <c r="Y15" s="12"/>
      <c r="Z15" s="12"/>
      <c r="AA15" s="12"/>
      <c r="AB15" s="12"/>
      <c r="AC15" s="16"/>
    </row>
    <row r="16" spans="1:30" ht="20.100000000000001" customHeight="1">
      <c r="B16" s="81"/>
      <c r="C16" s="51"/>
      <c r="D16" s="51"/>
      <c r="E16" s="51"/>
      <c r="F16" s="51"/>
      <c r="G16" s="39"/>
      <c r="H16" s="36"/>
      <c r="I16" s="222" t="s">
        <v>390</v>
      </c>
      <c r="K16" s="51"/>
      <c r="AC16" s="39"/>
    </row>
    <row r="17" spans="1:29" ht="20.100000000000001" customHeight="1">
      <c r="B17" s="81"/>
      <c r="C17" s="51"/>
      <c r="D17" s="51"/>
      <c r="E17" s="51"/>
      <c r="F17" s="51"/>
      <c r="G17" s="39"/>
      <c r="H17" s="36"/>
      <c r="AC17" s="39"/>
    </row>
    <row r="18" spans="1:29" ht="20.100000000000001" customHeight="1">
      <c r="B18" s="128"/>
      <c r="C18" s="129"/>
      <c r="D18" s="129"/>
      <c r="E18" s="129"/>
      <c r="F18" s="129"/>
      <c r="G18" s="130"/>
      <c r="H18" s="131"/>
      <c r="I18" s="132"/>
      <c r="J18" s="132"/>
      <c r="K18" s="132"/>
      <c r="L18" s="132"/>
      <c r="M18" s="132"/>
      <c r="N18" s="132"/>
      <c r="O18" s="132"/>
      <c r="P18" s="132"/>
      <c r="Q18" s="132"/>
      <c r="R18" s="132"/>
      <c r="S18" s="132"/>
      <c r="T18" s="132"/>
      <c r="U18" s="132"/>
      <c r="V18" s="132"/>
      <c r="W18" s="132"/>
      <c r="X18" s="132"/>
      <c r="Y18" s="132"/>
      <c r="Z18" s="132"/>
      <c r="AA18" s="132"/>
      <c r="AB18" s="132"/>
      <c r="AC18" s="130"/>
    </row>
    <row r="19" spans="1:29" ht="11.25" customHeight="1">
      <c r="B19" s="81"/>
      <c r="C19" s="51"/>
      <c r="D19" s="51"/>
      <c r="E19" s="51"/>
      <c r="F19" s="51"/>
      <c r="G19" s="39"/>
      <c r="H19" s="36"/>
      <c r="AC19" s="39"/>
    </row>
    <row r="20" spans="1:29" ht="20.100000000000001" customHeight="1">
      <c r="B20" s="36"/>
      <c r="C20" s="127"/>
      <c r="D20" s="127"/>
      <c r="E20" s="127"/>
      <c r="F20" s="127"/>
      <c r="G20" s="39"/>
      <c r="H20" s="81"/>
      <c r="I20" s="51" t="s">
        <v>90</v>
      </c>
      <c r="J20" s="51"/>
      <c r="K20" s="51"/>
      <c r="L20" s="51"/>
      <c r="M20" s="51"/>
      <c r="N20" s="51"/>
      <c r="O20" s="51"/>
      <c r="P20" s="51"/>
      <c r="Q20" s="51"/>
      <c r="R20" s="51"/>
      <c r="S20" s="51"/>
      <c r="T20" s="51"/>
      <c r="U20" s="51" t="s">
        <v>91</v>
      </c>
      <c r="V20" s="51"/>
      <c r="W20" s="51" t="s">
        <v>92</v>
      </c>
      <c r="X20" s="51"/>
      <c r="Y20" s="51" t="s">
        <v>93</v>
      </c>
      <c r="Z20" s="51"/>
      <c r="AA20" s="51"/>
      <c r="AB20" s="51"/>
      <c r="AC20" s="87"/>
    </row>
    <row r="21" spans="1:29" ht="20.100000000000001" customHeight="1">
      <c r="B21" s="36"/>
      <c r="C21" s="63"/>
      <c r="D21" s="63"/>
      <c r="E21" s="63"/>
      <c r="F21" s="63"/>
      <c r="G21" s="39"/>
      <c r="H21" s="81"/>
      <c r="I21" s="51" t="s">
        <v>95</v>
      </c>
      <c r="J21" s="51"/>
      <c r="K21" s="51"/>
      <c r="L21" s="51"/>
      <c r="M21" s="51"/>
      <c r="N21" s="51"/>
      <c r="O21" s="51"/>
      <c r="P21" s="51"/>
      <c r="Q21" s="51"/>
      <c r="R21" s="51"/>
      <c r="S21" s="51"/>
      <c r="T21" s="51"/>
      <c r="U21" s="51"/>
      <c r="V21" s="51"/>
      <c r="W21" s="51"/>
      <c r="X21" s="51"/>
      <c r="Y21" s="51"/>
      <c r="Z21" s="51"/>
      <c r="AA21" s="51"/>
      <c r="AB21" s="51"/>
      <c r="AC21" s="87"/>
    </row>
    <row r="22" spans="1:29" ht="20.100000000000001" customHeight="1">
      <c r="B22" s="36"/>
      <c r="C22" s="63"/>
      <c r="D22" s="63"/>
      <c r="E22" s="63"/>
      <c r="F22" s="63"/>
      <c r="G22" s="39"/>
      <c r="H22" s="81"/>
      <c r="I22" s="51" t="s">
        <v>94</v>
      </c>
      <c r="J22" s="51"/>
      <c r="K22" s="51"/>
      <c r="L22" s="51"/>
      <c r="M22" s="51"/>
      <c r="N22" s="51"/>
      <c r="O22" s="51" t="s">
        <v>96</v>
      </c>
      <c r="P22" s="51"/>
      <c r="Q22" s="51"/>
      <c r="R22" s="51"/>
      <c r="S22" s="51"/>
      <c r="T22" s="51"/>
      <c r="U22" s="51"/>
      <c r="V22" s="51"/>
      <c r="W22" s="51"/>
      <c r="X22" s="51"/>
      <c r="Y22" s="51"/>
      <c r="Z22" s="51"/>
      <c r="AA22" s="51"/>
      <c r="AB22" s="51"/>
      <c r="AC22" s="87"/>
    </row>
    <row r="23" spans="1:29" ht="20.100000000000001" customHeight="1">
      <c r="B23" s="36"/>
      <c r="C23" s="63"/>
      <c r="D23" s="63"/>
      <c r="E23" s="63"/>
      <c r="F23" s="63"/>
      <c r="G23" s="39"/>
      <c r="H23" s="81"/>
      <c r="I23" s="51" t="s">
        <v>100</v>
      </c>
      <c r="J23" s="51"/>
      <c r="K23" s="51"/>
      <c r="L23" s="51"/>
      <c r="M23" s="51"/>
      <c r="N23" s="51"/>
      <c r="O23" s="51" t="s">
        <v>97</v>
      </c>
      <c r="P23" s="51"/>
      <c r="Q23" s="51"/>
      <c r="R23" s="51"/>
      <c r="S23" s="51"/>
      <c r="T23" s="51"/>
      <c r="U23" s="51"/>
      <c r="V23" s="51"/>
      <c r="W23" s="51"/>
      <c r="X23" s="51"/>
      <c r="Y23" s="51"/>
      <c r="Z23" s="51"/>
      <c r="AA23" s="51"/>
      <c r="AB23" s="51"/>
      <c r="AC23" s="87"/>
    </row>
    <row r="24" spans="1:29" ht="20.100000000000001" customHeight="1">
      <c r="B24" s="36"/>
      <c r="C24" s="63"/>
      <c r="D24" s="63"/>
      <c r="E24" s="63"/>
      <c r="F24" s="63"/>
      <c r="G24" s="39"/>
      <c r="H24" s="81"/>
      <c r="I24" s="51"/>
      <c r="J24" s="51"/>
      <c r="K24" s="51"/>
      <c r="L24" s="51"/>
      <c r="M24" s="51"/>
      <c r="N24" s="51"/>
      <c r="O24" s="51" t="s">
        <v>101</v>
      </c>
      <c r="P24" s="51"/>
      <c r="Q24" s="51"/>
      <c r="R24" s="51"/>
      <c r="S24" s="51"/>
      <c r="T24" s="51"/>
      <c r="U24" s="51"/>
      <c r="V24" s="51"/>
      <c r="W24" s="51"/>
      <c r="X24" s="51"/>
      <c r="Y24" s="51"/>
      <c r="Z24" s="51"/>
      <c r="AA24" s="51"/>
      <c r="AB24" s="51" t="s">
        <v>14</v>
      </c>
      <c r="AC24" s="87"/>
    </row>
    <row r="25" spans="1:29" ht="20.100000000000001" customHeight="1">
      <c r="B25" s="36"/>
      <c r="C25" s="63"/>
      <c r="D25" s="63"/>
      <c r="E25" s="63"/>
      <c r="F25" s="63"/>
      <c r="G25" s="39"/>
      <c r="H25" s="81"/>
      <c r="I25" s="51" t="s">
        <v>98</v>
      </c>
      <c r="J25" s="51"/>
      <c r="K25" s="51"/>
      <c r="L25" s="51"/>
      <c r="M25" s="51"/>
      <c r="N25" s="51"/>
      <c r="O25" s="51"/>
      <c r="P25" s="51"/>
      <c r="Q25" s="51"/>
      <c r="R25" s="51"/>
      <c r="S25" s="275">
        <v>3</v>
      </c>
      <c r="T25" s="275"/>
      <c r="U25" s="51" t="s">
        <v>99</v>
      </c>
      <c r="V25" s="51"/>
      <c r="W25" s="51"/>
      <c r="X25" s="51"/>
      <c r="Y25" s="51"/>
      <c r="Z25" s="51"/>
      <c r="AA25" s="51"/>
      <c r="AB25" s="51"/>
      <c r="AC25" s="87"/>
    </row>
    <row r="26" spans="1:29" ht="20.100000000000001" customHeight="1">
      <c r="B26" s="36"/>
      <c r="C26" s="63"/>
      <c r="D26" s="63"/>
      <c r="E26" s="63"/>
      <c r="F26" s="63"/>
      <c r="G26" s="39"/>
      <c r="H26" s="81"/>
      <c r="I26" s="51" t="s">
        <v>104</v>
      </c>
      <c r="J26" s="51"/>
      <c r="K26" s="51"/>
      <c r="L26" s="51"/>
      <c r="M26" s="51"/>
      <c r="N26" s="51"/>
      <c r="O26" s="51"/>
      <c r="P26" s="51"/>
      <c r="Q26" s="51"/>
      <c r="R26" s="51"/>
      <c r="S26" s="54"/>
      <c r="T26" s="54"/>
      <c r="U26" s="51"/>
      <c r="V26" s="51"/>
      <c r="W26" s="51"/>
      <c r="X26" s="51"/>
      <c r="Y26" s="51"/>
      <c r="Z26" s="275">
        <v>1</v>
      </c>
      <c r="AA26" s="275"/>
      <c r="AB26" s="51" t="s">
        <v>103</v>
      </c>
      <c r="AC26" s="87"/>
    </row>
    <row r="27" spans="1:29" ht="20.100000000000001" customHeight="1">
      <c r="B27" s="13"/>
      <c r="C27" s="55"/>
      <c r="D27" s="55"/>
      <c r="E27" s="55"/>
      <c r="F27" s="55"/>
      <c r="G27" s="17"/>
      <c r="H27" s="88"/>
      <c r="I27" s="55"/>
      <c r="J27" s="55"/>
      <c r="K27" s="55"/>
      <c r="L27" s="55"/>
      <c r="M27" s="55"/>
      <c r="N27" s="55"/>
      <c r="O27" s="55"/>
      <c r="P27" s="55"/>
      <c r="Q27" s="55"/>
      <c r="R27" s="55"/>
      <c r="S27" s="55"/>
      <c r="T27" s="55"/>
      <c r="U27" s="55"/>
      <c r="V27" s="55"/>
      <c r="W27" s="55"/>
      <c r="X27" s="55"/>
      <c r="Y27" s="55"/>
      <c r="Z27" s="55"/>
      <c r="AA27" s="55"/>
      <c r="AB27" s="55"/>
      <c r="AC27" s="93"/>
    </row>
    <row r="28" spans="1:29" s="6" customFormat="1" ht="20.100000000000001" customHeight="1">
      <c r="A28" s="118"/>
      <c r="B28" s="107" t="s">
        <v>232</v>
      </c>
      <c r="C28" s="119"/>
      <c r="D28" s="119"/>
      <c r="E28" s="119"/>
      <c r="F28" s="119"/>
      <c r="G28" s="119"/>
      <c r="H28" s="119"/>
      <c r="I28" s="120"/>
      <c r="J28" s="120"/>
      <c r="K28" s="120"/>
      <c r="L28" s="120"/>
      <c r="M28" s="120"/>
      <c r="N28" s="120"/>
      <c r="O28" s="120"/>
      <c r="P28" s="120"/>
      <c r="Q28" s="120"/>
      <c r="R28" s="120"/>
      <c r="S28" s="120"/>
      <c r="T28" s="120"/>
      <c r="U28" s="120"/>
      <c r="V28" s="120"/>
      <c r="W28" s="120"/>
      <c r="X28" s="120"/>
      <c r="Y28" s="120"/>
      <c r="Z28" s="120"/>
      <c r="AA28" s="120"/>
      <c r="AB28" s="120"/>
      <c r="AC28" s="121"/>
    </row>
    <row r="29" spans="1:29" s="6" customFormat="1" ht="20.100000000000001" customHeight="1">
      <c r="A29" s="118"/>
      <c r="B29" s="102"/>
      <c r="C29" s="53" t="s">
        <v>231</v>
      </c>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06"/>
    </row>
    <row r="30" spans="1:29" s="6" customFormat="1" ht="20.100000000000001" customHeight="1">
      <c r="A30" s="118"/>
      <c r="B30" s="102"/>
      <c r="C30" s="53"/>
      <c r="D30" s="317" t="s">
        <v>322</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9"/>
      <c r="AC30" s="106"/>
    </row>
    <row r="31" spans="1:29" s="6" customFormat="1" ht="20.100000000000001" customHeight="1">
      <c r="A31" s="118"/>
      <c r="B31" s="102"/>
      <c r="C31" s="53"/>
      <c r="D31" s="320"/>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2"/>
      <c r="AC31" s="106"/>
    </row>
    <row r="32" spans="1:29" s="6" customFormat="1" ht="20.100000000000001" customHeight="1">
      <c r="A32" s="118"/>
      <c r="B32" s="102"/>
      <c r="C32" s="53"/>
      <c r="D32" s="320"/>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2"/>
      <c r="AC32" s="106"/>
    </row>
    <row r="33" spans="1:29" s="6" customFormat="1" ht="20.100000000000001" customHeight="1">
      <c r="A33" s="118"/>
      <c r="B33" s="102"/>
      <c r="C33" s="53"/>
      <c r="D33" s="320"/>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2"/>
      <c r="AC33" s="106"/>
    </row>
    <row r="34" spans="1:29" s="6" customFormat="1" ht="20.100000000000001" customHeight="1">
      <c r="A34" s="118"/>
      <c r="B34" s="102"/>
      <c r="C34" s="53"/>
      <c r="D34" s="320"/>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2"/>
      <c r="AC34" s="106"/>
    </row>
    <row r="35" spans="1:29" s="6" customFormat="1" ht="20.100000000000001" customHeight="1">
      <c r="A35" s="118"/>
      <c r="B35" s="102"/>
      <c r="C35" s="53"/>
      <c r="D35" s="320"/>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2"/>
      <c r="AC35" s="106"/>
    </row>
    <row r="36" spans="1:29" s="6" customFormat="1" ht="20.100000000000001" customHeight="1">
      <c r="A36" s="118"/>
      <c r="B36" s="102"/>
      <c r="C36" s="53"/>
      <c r="D36" s="320"/>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2"/>
      <c r="AC36" s="106"/>
    </row>
    <row r="37" spans="1:29" s="6" customFormat="1" ht="20.100000000000001" customHeight="1">
      <c r="A37" s="118"/>
      <c r="B37" s="102"/>
      <c r="C37" s="53"/>
      <c r="D37" s="320"/>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2"/>
      <c r="AC37" s="106"/>
    </row>
    <row r="38" spans="1:29" s="6" customFormat="1" ht="20.100000000000001" customHeight="1">
      <c r="A38" s="118"/>
      <c r="B38" s="102"/>
      <c r="C38" s="53"/>
      <c r="D38" s="320"/>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2"/>
      <c r="AC38" s="106"/>
    </row>
    <row r="39" spans="1:29" s="6" customFormat="1" ht="20.100000000000001" customHeight="1">
      <c r="A39" s="118"/>
      <c r="B39" s="102"/>
      <c r="C39" s="53"/>
      <c r="D39" s="323"/>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5"/>
      <c r="AC39" s="106"/>
    </row>
    <row r="40" spans="1:29" s="6" customFormat="1" ht="20.100000000000001" customHeight="1">
      <c r="A40" s="118"/>
      <c r="B40" s="113"/>
      <c r="C40" s="62"/>
      <c r="D40" s="62"/>
      <c r="E40" s="146"/>
      <c r="F40" s="146"/>
      <c r="G40" s="146"/>
      <c r="H40" s="147"/>
      <c r="I40" s="147"/>
      <c r="J40" s="147"/>
      <c r="K40" s="147"/>
      <c r="L40" s="147"/>
      <c r="M40" s="147"/>
      <c r="N40" s="147"/>
      <c r="O40" s="147"/>
      <c r="P40" s="147"/>
      <c r="Q40" s="147"/>
      <c r="R40" s="147"/>
      <c r="S40" s="147"/>
      <c r="T40" s="147"/>
      <c r="U40" s="147"/>
      <c r="V40" s="147"/>
      <c r="W40" s="147"/>
      <c r="X40" s="147"/>
      <c r="Y40" s="147"/>
      <c r="Z40" s="147"/>
      <c r="AA40" s="147"/>
      <c r="AB40" s="142"/>
      <c r="AC40" s="116"/>
    </row>
    <row r="41" spans="1:29" s="6" customFormat="1" ht="20.100000000000001" customHeight="1">
      <c r="A41" s="118"/>
      <c r="B41" s="107"/>
      <c r="C41" s="119" t="s">
        <v>230</v>
      </c>
      <c r="D41" s="119"/>
      <c r="E41" s="133"/>
      <c r="F41" s="133"/>
      <c r="G41" s="133"/>
      <c r="H41" s="133"/>
      <c r="I41" s="134"/>
      <c r="J41" s="134"/>
      <c r="K41" s="134"/>
      <c r="L41" s="134"/>
      <c r="M41" s="134"/>
      <c r="N41" s="134"/>
      <c r="O41" s="134"/>
      <c r="P41" s="134"/>
      <c r="Q41" s="134"/>
      <c r="R41" s="134"/>
      <c r="S41" s="134"/>
      <c r="T41" s="134"/>
      <c r="U41" s="134"/>
      <c r="V41" s="134"/>
      <c r="W41" s="134"/>
      <c r="X41" s="134"/>
      <c r="Y41" s="134"/>
      <c r="Z41" s="134"/>
      <c r="AA41" s="134"/>
      <c r="AB41" s="135"/>
      <c r="AC41" s="121"/>
    </row>
    <row r="42" spans="1:29" s="6" customFormat="1" ht="20.100000000000001" customHeight="1">
      <c r="A42" s="118"/>
      <c r="B42" s="102"/>
      <c r="C42" s="53"/>
      <c r="D42" s="317" t="s">
        <v>355</v>
      </c>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9"/>
      <c r="AC42" s="106"/>
    </row>
    <row r="43" spans="1:29" s="6" customFormat="1" ht="20.100000000000001" customHeight="1">
      <c r="A43" s="118"/>
      <c r="B43" s="102"/>
      <c r="C43" s="53"/>
      <c r="D43" s="320"/>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2"/>
      <c r="AC43" s="106"/>
    </row>
    <row r="44" spans="1:29" s="6" customFormat="1" ht="20.100000000000001" customHeight="1">
      <c r="A44" s="118"/>
      <c r="B44" s="102"/>
      <c r="C44" s="53"/>
      <c r="D44" s="320"/>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2"/>
      <c r="AC44" s="106"/>
    </row>
    <row r="45" spans="1:29" s="6" customFormat="1" ht="20.100000000000001" customHeight="1">
      <c r="A45" s="118"/>
      <c r="B45" s="102"/>
      <c r="C45" s="53"/>
      <c r="D45" s="320"/>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2"/>
      <c r="AC45" s="106"/>
    </row>
    <row r="46" spans="1:29" s="6" customFormat="1" ht="20.100000000000001" customHeight="1">
      <c r="A46" s="118"/>
      <c r="B46" s="102"/>
      <c r="C46" s="53"/>
      <c r="D46" s="320"/>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2"/>
      <c r="AC46" s="106"/>
    </row>
    <row r="47" spans="1:29" s="6" customFormat="1" ht="20.100000000000001" customHeight="1">
      <c r="A47" s="118"/>
      <c r="B47" s="102"/>
      <c r="C47" s="53"/>
      <c r="D47" s="320"/>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2"/>
      <c r="AC47" s="106"/>
    </row>
    <row r="48" spans="1:29" s="6" customFormat="1" ht="20.100000000000001" customHeight="1">
      <c r="A48" s="118"/>
      <c r="B48" s="102"/>
      <c r="C48" s="53"/>
      <c r="D48" s="320"/>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2"/>
      <c r="AC48" s="106"/>
    </row>
    <row r="49" spans="1:29" s="6" customFormat="1" ht="20.100000000000001" customHeight="1">
      <c r="A49" s="118"/>
      <c r="B49" s="102"/>
      <c r="C49" s="53"/>
      <c r="D49" s="320"/>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2"/>
      <c r="AC49" s="106"/>
    </row>
    <row r="50" spans="1:29" s="6" customFormat="1" ht="20.100000000000001" customHeight="1">
      <c r="A50" s="118"/>
      <c r="B50" s="102"/>
      <c r="C50" s="53"/>
      <c r="D50" s="320"/>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2"/>
      <c r="AC50" s="106"/>
    </row>
    <row r="51" spans="1:29" s="6" customFormat="1" ht="20.100000000000001" customHeight="1">
      <c r="A51" s="118"/>
      <c r="B51" s="102"/>
      <c r="C51" s="53"/>
      <c r="D51" s="323"/>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5"/>
      <c r="AC51" s="106"/>
    </row>
    <row r="52" spans="1:29" s="6" customFormat="1" ht="20.100000000000001" customHeight="1">
      <c r="A52" s="118"/>
      <c r="B52" s="102"/>
      <c r="C52" s="53"/>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06"/>
    </row>
    <row r="53" spans="1:29" s="6" customFormat="1" ht="20.100000000000001" customHeight="1">
      <c r="A53" s="118"/>
      <c r="B53" s="102"/>
      <c r="C53" s="53" t="s">
        <v>237</v>
      </c>
      <c r="D53" s="53"/>
      <c r="E53" s="53"/>
      <c r="F53" s="53"/>
      <c r="G53" s="53"/>
      <c r="H53" s="53"/>
      <c r="I53" s="105"/>
      <c r="J53" s="105"/>
      <c r="K53" s="105"/>
      <c r="L53" s="105"/>
      <c r="M53" s="105"/>
      <c r="N53" s="105"/>
      <c r="O53" s="105"/>
      <c r="P53" s="105"/>
      <c r="Q53" s="105"/>
      <c r="R53" s="105"/>
      <c r="S53" s="105"/>
      <c r="T53" s="105"/>
      <c r="U53" s="105"/>
      <c r="V53" s="105"/>
      <c r="W53" s="105"/>
      <c r="X53" s="105"/>
      <c r="Y53" s="105"/>
      <c r="Z53" s="105"/>
      <c r="AA53" s="105"/>
      <c r="AB53" s="105"/>
      <c r="AC53" s="106"/>
    </row>
    <row r="54" spans="1:29" s="6" customFormat="1" ht="20.100000000000001" customHeight="1">
      <c r="A54" s="118"/>
      <c r="B54" s="102"/>
      <c r="C54" s="53"/>
      <c r="D54" s="53"/>
      <c r="E54" s="326" t="s">
        <v>153</v>
      </c>
      <c r="F54" s="326"/>
      <c r="G54" s="326"/>
      <c r="H54" s="331" t="s">
        <v>154</v>
      </c>
      <c r="I54" s="329"/>
      <c r="J54" s="329"/>
      <c r="K54" s="329"/>
      <c r="L54" s="329"/>
      <c r="M54" s="329"/>
      <c r="N54" s="329"/>
      <c r="O54" s="329"/>
      <c r="P54" s="330"/>
      <c r="Q54" s="331" t="s">
        <v>156</v>
      </c>
      <c r="R54" s="329"/>
      <c r="S54" s="329"/>
      <c r="T54" s="330"/>
      <c r="U54" s="331" t="s">
        <v>155</v>
      </c>
      <c r="V54" s="329"/>
      <c r="W54" s="328" t="s">
        <v>234</v>
      </c>
      <c r="X54" s="329"/>
      <c r="Y54" s="329"/>
      <c r="Z54" s="329"/>
      <c r="AA54" s="330"/>
      <c r="AB54" s="117"/>
      <c r="AC54" s="106"/>
    </row>
    <row r="55" spans="1:29" s="6" customFormat="1" ht="20.100000000000001" customHeight="1">
      <c r="A55" s="118"/>
      <c r="B55" s="102"/>
      <c r="C55" s="53"/>
      <c r="D55" s="53"/>
      <c r="E55" s="327" t="s">
        <v>319</v>
      </c>
      <c r="F55" s="327"/>
      <c r="G55" s="327"/>
      <c r="H55" s="313" t="s">
        <v>320</v>
      </c>
      <c r="I55" s="314"/>
      <c r="J55" s="314"/>
      <c r="K55" s="314"/>
      <c r="L55" s="314"/>
      <c r="M55" s="314"/>
      <c r="N55" s="314"/>
      <c r="O55" s="314"/>
      <c r="P55" s="335"/>
      <c r="Q55" s="339">
        <v>2500</v>
      </c>
      <c r="R55" s="314"/>
      <c r="S55" s="314"/>
      <c r="T55" s="335"/>
      <c r="U55" s="313">
        <v>8</v>
      </c>
      <c r="V55" s="314"/>
      <c r="W55" s="332">
        <f>Q55*U55</f>
        <v>20000</v>
      </c>
      <c r="X55" s="333"/>
      <c r="Y55" s="333"/>
      <c r="Z55" s="333"/>
      <c r="AA55" s="334"/>
      <c r="AB55" s="117"/>
      <c r="AC55" s="106"/>
    </row>
    <row r="56" spans="1:29" s="6" customFormat="1" ht="20.100000000000001" customHeight="1">
      <c r="A56" s="118"/>
      <c r="B56" s="102"/>
      <c r="C56" s="53"/>
      <c r="D56" s="112"/>
      <c r="E56" s="327" t="s">
        <v>319</v>
      </c>
      <c r="F56" s="327"/>
      <c r="G56" s="327"/>
      <c r="H56" s="313" t="s">
        <v>361</v>
      </c>
      <c r="I56" s="314"/>
      <c r="J56" s="314"/>
      <c r="K56" s="314"/>
      <c r="L56" s="314"/>
      <c r="M56" s="314"/>
      <c r="N56" s="314"/>
      <c r="O56" s="314"/>
      <c r="P56" s="335"/>
      <c r="Q56" s="336">
        <v>1800</v>
      </c>
      <c r="R56" s="337"/>
      <c r="S56" s="337"/>
      <c r="T56" s="338"/>
      <c r="U56" s="313">
        <v>8</v>
      </c>
      <c r="V56" s="314"/>
      <c r="W56" s="332">
        <f>Q56*U56</f>
        <v>14400</v>
      </c>
      <c r="X56" s="333"/>
      <c r="Y56" s="333"/>
      <c r="Z56" s="333"/>
      <c r="AA56" s="334"/>
      <c r="AB56" s="143"/>
      <c r="AC56" s="106"/>
    </row>
    <row r="57" spans="1:29" s="6" customFormat="1" ht="20.100000000000001" customHeight="1">
      <c r="A57" s="118"/>
      <c r="B57" s="102"/>
      <c r="C57" s="53"/>
      <c r="D57" s="53"/>
      <c r="E57" s="327" t="s">
        <v>321</v>
      </c>
      <c r="F57" s="327"/>
      <c r="G57" s="327"/>
      <c r="H57" s="313" t="s">
        <v>362</v>
      </c>
      <c r="I57" s="314"/>
      <c r="J57" s="314"/>
      <c r="K57" s="314"/>
      <c r="L57" s="314"/>
      <c r="M57" s="314"/>
      <c r="N57" s="314"/>
      <c r="O57" s="314"/>
      <c r="P57" s="335"/>
      <c r="Q57" s="336">
        <v>5000</v>
      </c>
      <c r="R57" s="337"/>
      <c r="S57" s="337"/>
      <c r="T57" s="338"/>
      <c r="U57" s="313">
        <v>1</v>
      </c>
      <c r="V57" s="314"/>
      <c r="W57" s="332">
        <f>Q57*U57</f>
        <v>5000</v>
      </c>
      <c r="X57" s="333"/>
      <c r="Y57" s="333"/>
      <c r="Z57" s="333"/>
      <c r="AA57" s="334"/>
      <c r="AB57" s="117"/>
      <c r="AC57" s="106"/>
    </row>
    <row r="58" spans="1:29" s="6" customFormat="1" ht="20.100000000000001" customHeight="1">
      <c r="A58" s="118"/>
      <c r="B58" s="102"/>
      <c r="C58" s="53"/>
      <c r="D58" s="53"/>
      <c r="E58" s="326"/>
      <c r="F58" s="326"/>
      <c r="G58" s="326"/>
      <c r="H58" s="331"/>
      <c r="I58" s="329"/>
      <c r="J58" s="329"/>
      <c r="K58" s="329"/>
      <c r="L58" s="329"/>
      <c r="M58" s="329"/>
      <c r="N58" s="329"/>
      <c r="O58" s="329"/>
      <c r="P58" s="330"/>
      <c r="Q58" s="331"/>
      <c r="R58" s="329"/>
      <c r="S58" s="329"/>
      <c r="T58" s="330"/>
      <c r="U58" s="331"/>
      <c r="V58" s="329"/>
      <c r="W58" s="349">
        <f t="shared" ref="W58:W62" si="0">Q58*U58</f>
        <v>0</v>
      </c>
      <c r="X58" s="350"/>
      <c r="Y58" s="350"/>
      <c r="Z58" s="350"/>
      <c r="AA58" s="351"/>
      <c r="AB58" s="117"/>
      <c r="AC58" s="106"/>
    </row>
    <row r="59" spans="1:29" s="6" customFormat="1" ht="20.100000000000001" customHeight="1">
      <c r="A59" s="118"/>
      <c r="B59" s="102"/>
      <c r="C59" s="53"/>
      <c r="D59" s="53"/>
      <c r="E59" s="326"/>
      <c r="F59" s="326"/>
      <c r="G59" s="326"/>
      <c r="H59" s="331"/>
      <c r="I59" s="329"/>
      <c r="J59" s="329"/>
      <c r="K59" s="329"/>
      <c r="L59" s="329"/>
      <c r="M59" s="329"/>
      <c r="N59" s="329"/>
      <c r="O59" s="329"/>
      <c r="P59" s="330"/>
      <c r="Q59" s="331"/>
      <c r="R59" s="329"/>
      <c r="S59" s="329"/>
      <c r="T59" s="330"/>
      <c r="U59" s="331"/>
      <c r="V59" s="329"/>
      <c r="W59" s="349">
        <f t="shared" si="0"/>
        <v>0</v>
      </c>
      <c r="X59" s="350"/>
      <c r="Y59" s="350"/>
      <c r="Z59" s="350"/>
      <c r="AA59" s="351"/>
      <c r="AB59" s="117"/>
      <c r="AC59" s="106"/>
    </row>
    <row r="60" spans="1:29" s="6" customFormat="1" ht="19.5" customHeight="1">
      <c r="A60" s="118"/>
      <c r="B60" s="102"/>
      <c r="C60" s="53"/>
      <c r="D60" s="53"/>
      <c r="E60" s="326"/>
      <c r="F60" s="326"/>
      <c r="G60" s="326"/>
      <c r="H60" s="331"/>
      <c r="I60" s="329"/>
      <c r="J60" s="329"/>
      <c r="K60" s="329"/>
      <c r="L60" s="329"/>
      <c r="M60" s="329"/>
      <c r="N60" s="329"/>
      <c r="O60" s="329"/>
      <c r="P60" s="330"/>
      <c r="Q60" s="331"/>
      <c r="R60" s="329"/>
      <c r="S60" s="329"/>
      <c r="T60" s="330"/>
      <c r="U60" s="331"/>
      <c r="V60" s="329"/>
      <c r="W60" s="349">
        <f t="shared" si="0"/>
        <v>0</v>
      </c>
      <c r="X60" s="350"/>
      <c r="Y60" s="350"/>
      <c r="Z60" s="350"/>
      <c r="AA60" s="351"/>
      <c r="AB60" s="117"/>
      <c r="AC60" s="106"/>
    </row>
    <row r="61" spans="1:29" s="6" customFormat="1" ht="20.100000000000001" customHeight="1">
      <c r="A61" s="118"/>
      <c r="B61" s="102"/>
      <c r="C61" s="53"/>
      <c r="D61" s="53"/>
      <c r="E61" s="326"/>
      <c r="F61" s="326"/>
      <c r="G61" s="326"/>
      <c r="H61" s="331"/>
      <c r="I61" s="329"/>
      <c r="J61" s="329"/>
      <c r="K61" s="329"/>
      <c r="L61" s="329"/>
      <c r="M61" s="329"/>
      <c r="N61" s="329"/>
      <c r="O61" s="329"/>
      <c r="P61" s="330"/>
      <c r="Q61" s="331"/>
      <c r="R61" s="329"/>
      <c r="S61" s="329"/>
      <c r="T61" s="330"/>
      <c r="U61" s="331"/>
      <c r="V61" s="329"/>
      <c r="W61" s="349">
        <f t="shared" si="0"/>
        <v>0</v>
      </c>
      <c r="X61" s="350"/>
      <c r="Y61" s="350"/>
      <c r="Z61" s="350"/>
      <c r="AA61" s="351"/>
      <c r="AB61" s="117"/>
      <c r="AC61" s="106"/>
    </row>
    <row r="62" spans="1:29" s="6" customFormat="1" ht="20.100000000000001" customHeight="1" thickBot="1">
      <c r="A62" s="118"/>
      <c r="B62" s="102"/>
      <c r="C62" s="53"/>
      <c r="D62" s="53"/>
      <c r="E62" s="345"/>
      <c r="F62" s="345"/>
      <c r="G62" s="345"/>
      <c r="H62" s="363"/>
      <c r="I62" s="364"/>
      <c r="J62" s="364"/>
      <c r="K62" s="364"/>
      <c r="L62" s="364"/>
      <c r="M62" s="364"/>
      <c r="N62" s="364"/>
      <c r="O62" s="364"/>
      <c r="P62" s="365"/>
      <c r="Q62" s="363"/>
      <c r="R62" s="364"/>
      <c r="S62" s="364"/>
      <c r="T62" s="365"/>
      <c r="U62" s="363"/>
      <c r="V62" s="364"/>
      <c r="W62" s="346">
        <f t="shared" si="0"/>
        <v>0</v>
      </c>
      <c r="X62" s="347"/>
      <c r="Y62" s="347"/>
      <c r="Z62" s="347"/>
      <c r="AA62" s="348"/>
      <c r="AB62" s="117"/>
      <c r="AC62" s="106"/>
    </row>
    <row r="63" spans="1:29" s="6" customFormat="1" ht="20.100000000000001" customHeight="1">
      <c r="A63" s="118"/>
      <c r="B63" s="102"/>
      <c r="C63" s="53"/>
      <c r="D63" s="53"/>
      <c r="E63" s="344" t="s">
        <v>233</v>
      </c>
      <c r="F63" s="344"/>
      <c r="G63" s="344"/>
      <c r="H63" s="355"/>
      <c r="I63" s="356"/>
      <c r="J63" s="356"/>
      <c r="K63" s="356"/>
      <c r="L63" s="356"/>
      <c r="M63" s="356"/>
      <c r="N63" s="356"/>
      <c r="O63" s="356"/>
      <c r="P63" s="357"/>
      <c r="Q63" s="355"/>
      <c r="R63" s="356"/>
      <c r="S63" s="356"/>
      <c r="T63" s="357"/>
      <c r="U63" s="358">
        <v>11</v>
      </c>
      <c r="V63" s="359"/>
      <c r="W63" s="360">
        <f>SUM(W55:AA62)</f>
        <v>39400</v>
      </c>
      <c r="X63" s="361"/>
      <c r="Y63" s="361"/>
      <c r="Z63" s="361"/>
      <c r="AA63" s="362"/>
      <c r="AB63" s="117"/>
      <c r="AC63" s="106"/>
    </row>
    <row r="64" spans="1:29" s="6" customFormat="1" ht="20.100000000000001" customHeight="1">
      <c r="A64" s="118"/>
      <c r="B64" s="113"/>
      <c r="C64" s="62"/>
      <c r="D64" s="62"/>
      <c r="E64" s="62"/>
      <c r="F64" s="62"/>
      <c r="G64" s="62"/>
      <c r="H64" s="62"/>
      <c r="I64" s="115"/>
      <c r="J64" s="115"/>
      <c r="K64" s="115"/>
      <c r="L64" s="115"/>
      <c r="M64" s="115"/>
      <c r="N64" s="115"/>
      <c r="O64" s="115"/>
      <c r="P64" s="115"/>
      <c r="Q64" s="115"/>
      <c r="R64" s="115"/>
      <c r="S64" s="115"/>
      <c r="T64" s="115"/>
      <c r="U64" s="115"/>
      <c r="V64" s="115"/>
      <c r="W64" s="115"/>
      <c r="X64" s="115"/>
      <c r="Y64" s="115"/>
      <c r="Z64" s="115"/>
      <c r="AA64" s="115"/>
      <c r="AB64" s="115"/>
      <c r="AC64" s="116"/>
    </row>
    <row r="65" spans="1:29" s="6" customFormat="1" ht="20.100000000000001" customHeight="1">
      <c r="A65" s="118"/>
      <c r="B65" s="107" t="s">
        <v>235</v>
      </c>
      <c r="C65" s="119"/>
      <c r="D65" s="119"/>
      <c r="E65" s="119"/>
      <c r="F65" s="119"/>
      <c r="G65" s="119"/>
      <c r="H65" s="119"/>
      <c r="I65" s="120"/>
      <c r="J65" s="120"/>
      <c r="K65" s="120"/>
      <c r="L65" s="120"/>
      <c r="M65" s="120"/>
      <c r="N65" s="120"/>
      <c r="O65" s="120"/>
      <c r="P65" s="120"/>
      <c r="Q65" s="119"/>
      <c r="R65" s="119"/>
      <c r="S65" s="120"/>
      <c r="T65" s="120"/>
      <c r="U65" s="120"/>
      <c r="V65" s="120"/>
      <c r="W65" s="120"/>
      <c r="X65" s="120"/>
      <c r="Y65" s="120"/>
      <c r="Z65" s="120"/>
      <c r="AA65" s="120"/>
      <c r="AB65" s="120"/>
      <c r="AC65" s="121"/>
    </row>
    <row r="66" spans="1:29" s="6" customFormat="1" ht="20.100000000000001" customHeight="1">
      <c r="A66" s="118"/>
      <c r="B66" s="102"/>
      <c r="C66" s="53" t="s">
        <v>392</v>
      </c>
      <c r="D66" s="53"/>
      <c r="E66" s="53"/>
      <c r="F66" s="53"/>
      <c r="G66" s="53"/>
      <c r="H66" s="53"/>
      <c r="I66" s="105"/>
      <c r="J66" s="105"/>
      <c r="K66" s="105"/>
      <c r="L66" s="105"/>
      <c r="M66" s="105"/>
      <c r="N66" s="105"/>
      <c r="O66" s="105"/>
      <c r="P66" s="105"/>
      <c r="Q66" s="53"/>
      <c r="R66" s="53"/>
      <c r="S66" s="105"/>
      <c r="T66" s="105"/>
      <c r="U66" s="105"/>
      <c r="V66" s="105"/>
      <c r="W66" s="105"/>
      <c r="X66" s="105"/>
      <c r="Y66" s="105"/>
      <c r="Z66" s="105"/>
      <c r="AA66" s="105"/>
      <c r="AB66" s="105"/>
      <c r="AC66" s="106"/>
    </row>
    <row r="67" spans="1:29" s="6" customFormat="1" ht="20.100000000000001" customHeight="1">
      <c r="A67" s="118"/>
      <c r="B67" s="102"/>
      <c r="C67" s="53" t="s">
        <v>114</v>
      </c>
      <c r="D67" s="53"/>
      <c r="E67" s="53"/>
      <c r="F67" s="53"/>
      <c r="G67" s="53"/>
      <c r="H67" s="53"/>
      <c r="I67" s="105"/>
      <c r="J67" s="105"/>
      <c r="K67" s="105"/>
      <c r="L67" s="105"/>
      <c r="M67" s="105"/>
      <c r="N67" s="105"/>
      <c r="O67" s="105"/>
      <c r="P67" s="105"/>
      <c r="Q67" s="53"/>
      <c r="R67" s="53"/>
      <c r="S67" s="105"/>
      <c r="T67" s="105"/>
      <c r="U67" s="105"/>
      <c r="V67" s="105"/>
      <c r="W67" s="105"/>
      <c r="X67" s="105"/>
      <c r="Y67" s="105"/>
      <c r="Z67" s="105"/>
      <c r="AA67" s="105"/>
      <c r="AB67" s="105"/>
      <c r="AC67" s="106"/>
    </row>
    <row r="68" spans="1:29" s="6" customFormat="1" ht="20.100000000000001" customHeight="1">
      <c r="A68" s="118"/>
      <c r="B68" s="102"/>
      <c r="C68" s="53" t="s">
        <v>115</v>
      </c>
      <c r="D68" s="53"/>
      <c r="E68" s="53"/>
      <c r="F68" s="53"/>
      <c r="G68" s="53"/>
      <c r="H68" s="53"/>
      <c r="I68" s="105"/>
      <c r="J68" s="105"/>
      <c r="K68" s="105"/>
      <c r="L68" s="105"/>
      <c r="M68" s="105"/>
      <c r="N68" s="105"/>
      <c r="O68" s="105"/>
      <c r="P68" s="105"/>
      <c r="Q68" s="53"/>
      <c r="R68" s="53"/>
      <c r="S68" s="105"/>
      <c r="T68" s="105"/>
      <c r="U68" s="105"/>
      <c r="V68" s="105"/>
      <c r="W68" s="105"/>
      <c r="X68" s="105"/>
      <c r="Y68" s="105"/>
      <c r="Z68" s="105"/>
      <c r="AA68" s="105"/>
      <c r="AB68" s="105"/>
      <c r="AC68" s="106"/>
    </row>
    <row r="69" spans="1:29" s="6" customFormat="1" ht="20.100000000000001" customHeight="1">
      <c r="A69" s="118"/>
      <c r="B69" s="102"/>
      <c r="C69" s="53" t="s">
        <v>116</v>
      </c>
      <c r="D69" s="53"/>
      <c r="E69" s="53"/>
      <c r="F69" s="53"/>
      <c r="G69" s="53"/>
      <c r="H69" s="53"/>
      <c r="I69" s="105"/>
      <c r="J69" s="105"/>
      <c r="K69" s="105"/>
      <c r="L69" s="105"/>
      <c r="M69" s="105"/>
      <c r="N69" s="105"/>
      <c r="O69" s="105"/>
      <c r="P69" s="105"/>
      <c r="Q69" s="53"/>
      <c r="R69" s="53"/>
      <c r="S69" s="105"/>
      <c r="T69" s="105"/>
      <c r="U69" s="105"/>
      <c r="V69" s="105"/>
      <c r="W69" s="105"/>
      <c r="X69" s="105"/>
      <c r="Y69" s="105"/>
      <c r="Z69" s="105"/>
      <c r="AA69" s="105"/>
      <c r="AB69" s="105"/>
      <c r="AC69" s="106"/>
    </row>
    <row r="70" spans="1:29" s="6" customFormat="1" ht="18" customHeight="1">
      <c r="A70" s="118"/>
      <c r="B70" s="102"/>
      <c r="C70" s="53" t="s">
        <v>117</v>
      </c>
      <c r="D70" s="53"/>
      <c r="E70" s="53"/>
      <c r="F70" s="53"/>
      <c r="G70" s="53"/>
      <c r="H70" s="53"/>
      <c r="I70" s="105"/>
      <c r="J70" s="105"/>
      <c r="K70" s="105"/>
      <c r="L70" s="105"/>
      <c r="M70" s="105"/>
      <c r="N70" s="105"/>
      <c r="O70" s="105"/>
      <c r="P70" s="105"/>
      <c r="Q70" s="53"/>
      <c r="R70" s="53"/>
      <c r="S70" s="105"/>
      <c r="T70" s="105"/>
      <c r="U70" s="105"/>
      <c r="V70" s="105"/>
      <c r="W70" s="105"/>
      <c r="X70" s="105"/>
      <c r="Y70" s="105"/>
      <c r="Z70" s="105"/>
      <c r="AA70" s="105"/>
      <c r="AB70" s="105"/>
      <c r="AC70" s="106"/>
    </row>
    <row r="71" spans="1:29" s="6" customFormat="1" ht="18" customHeight="1">
      <c r="A71" s="118"/>
      <c r="B71" s="102"/>
      <c r="C71" s="53" t="s">
        <v>118</v>
      </c>
      <c r="D71" s="51"/>
      <c r="E71" s="53"/>
      <c r="F71" s="53"/>
      <c r="G71" s="53"/>
      <c r="H71" s="62"/>
      <c r="I71" s="115"/>
      <c r="J71" s="115"/>
      <c r="K71" s="115"/>
      <c r="L71" s="115"/>
      <c r="M71" s="115"/>
      <c r="N71" s="115"/>
      <c r="O71" s="115"/>
      <c r="P71" s="115"/>
      <c r="Q71" s="62"/>
      <c r="R71" s="55"/>
      <c r="S71" s="115"/>
      <c r="T71" s="115"/>
      <c r="U71" s="115"/>
      <c r="V71" s="115"/>
      <c r="W71" s="115"/>
      <c r="X71" s="115"/>
      <c r="Y71" s="115"/>
      <c r="Z71" s="115"/>
      <c r="AA71" s="115"/>
      <c r="AB71" s="115"/>
      <c r="AC71" s="106"/>
    </row>
    <row r="72" spans="1:29" s="6" customFormat="1" ht="18" customHeight="1">
      <c r="A72" s="118"/>
      <c r="B72" s="102"/>
      <c r="C72" s="53" t="s">
        <v>119</v>
      </c>
      <c r="D72" s="51"/>
      <c r="E72" s="53"/>
      <c r="F72" s="53"/>
      <c r="G72" s="53"/>
      <c r="H72" s="53"/>
      <c r="I72" s="105"/>
      <c r="J72" s="105"/>
      <c r="K72" s="105"/>
      <c r="L72" s="105"/>
      <c r="M72" s="105"/>
      <c r="N72" s="105"/>
      <c r="O72" s="105"/>
      <c r="P72" s="105"/>
      <c r="Q72" s="53"/>
      <c r="R72" s="51"/>
      <c r="S72" s="105"/>
      <c r="T72" s="105"/>
      <c r="U72" s="105"/>
      <c r="V72" s="105"/>
      <c r="W72" s="105"/>
      <c r="X72" s="105"/>
      <c r="Y72" s="105"/>
      <c r="Z72" s="105"/>
      <c r="AA72" s="105"/>
      <c r="AB72" s="105"/>
      <c r="AC72" s="106"/>
    </row>
    <row r="73" spans="1:29" ht="20.100000000000001" customHeight="1">
      <c r="A73" s="51"/>
      <c r="B73" s="88"/>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93"/>
    </row>
    <row r="74" spans="1:29" s="6" customFormat="1" ht="20.100000000000001" customHeight="1">
      <c r="A74" s="118"/>
      <c r="B74" s="108" t="s">
        <v>236</v>
      </c>
      <c r="C74" s="109"/>
      <c r="D74" s="109"/>
      <c r="E74" s="109"/>
      <c r="F74" s="109"/>
      <c r="G74" s="109"/>
      <c r="H74" s="109"/>
      <c r="I74" s="110"/>
      <c r="J74" s="110"/>
      <c r="K74" s="110"/>
      <c r="L74" s="110"/>
      <c r="M74" s="110"/>
      <c r="N74" s="110"/>
      <c r="O74" s="110"/>
      <c r="P74" s="110"/>
      <c r="Q74" s="110"/>
      <c r="R74" s="110"/>
      <c r="S74" s="110"/>
      <c r="T74" s="110"/>
      <c r="U74" s="110"/>
      <c r="V74" s="110"/>
      <c r="W74" s="110"/>
      <c r="X74" s="110"/>
      <c r="Y74" s="110"/>
      <c r="Z74" s="110"/>
      <c r="AA74" s="110"/>
      <c r="AB74" s="110"/>
      <c r="AC74" s="111"/>
    </row>
    <row r="75" spans="1:29" s="6" customFormat="1" ht="20.100000000000001" customHeight="1">
      <c r="A75" s="118"/>
      <c r="B75" s="340" t="s">
        <v>111</v>
      </c>
      <c r="C75" s="341"/>
      <c r="D75" s="341"/>
      <c r="E75" s="341"/>
      <c r="F75" s="342"/>
      <c r="G75" s="108"/>
      <c r="H75" s="341" t="s">
        <v>113</v>
      </c>
      <c r="I75" s="341"/>
      <c r="J75" s="341"/>
      <c r="K75" s="341"/>
      <c r="L75" s="341"/>
      <c r="M75" s="341"/>
      <c r="N75" s="341"/>
      <c r="O75" s="341"/>
      <c r="P75" s="341"/>
      <c r="Q75" s="341"/>
      <c r="R75" s="111"/>
      <c r="S75" s="110"/>
      <c r="T75" s="110"/>
      <c r="U75" s="343" t="s">
        <v>112</v>
      </c>
      <c r="V75" s="343"/>
      <c r="W75" s="343"/>
      <c r="X75" s="343"/>
      <c r="Y75" s="343"/>
      <c r="Z75" s="343"/>
      <c r="AA75" s="343"/>
      <c r="AB75" s="110"/>
      <c r="AC75" s="111"/>
    </row>
    <row r="76" spans="1:29" s="6" customFormat="1" ht="20.100000000000001" customHeight="1">
      <c r="A76" s="118"/>
      <c r="B76" s="352" t="s">
        <v>323</v>
      </c>
      <c r="C76" s="353"/>
      <c r="D76" s="353"/>
      <c r="E76" s="353"/>
      <c r="F76" s="354"/>
      <c r="G76" s="102"/>
      <c r="H76" s="173" t="s">
        <v>394</v>
      </c>
      <c r="I76" s="105"/>
      <c r="J76" s="105"/>
      <c r="K76" s="105"/>
      <c r="L76" s="105"/>
      <c r="M76" s="105"/>
      <c r="N76" s="105"/>
      <c r="O76" s="105"/>
      <c r="P76" s="105"/>
      <c r="Q76" s="105"/>
      <c r="R76" s="106"/>
      <c r="S76" s="177" t="s">
        <v>393</v>
      </c>
      <c r="T76" s="105"/>
      <c r="U76" s="105"/>
      <c r="V76" s="105"/>
      <c r="W76" s="105"/>
      <c r="X76" s="105"/>
      <c r="Y76" s="105"/>
      <c r="Z76" s="105"/>
      <c r="AA76" s="105"/>
      <c r="AB76" s="105"/>
      <c r="AC76" s="106"/>
    </row>
    <row r="77" spans="1:29" s="6" customFormat="1" ht="20.100000000000001" customHeight="1">
      <c r="A77" s="118"/>
      <c r="B77" s="102"/>
      <c r="C77" s="53"/>
      <c r="D77" s="53"/>
      <c r="E77" s="53"/>
      <c r="F77" s="112"/>
      <c r="G77" s="102"/>
      <c r="H77" s="53"/>
      <c r="I77" s="177"/>
      <c r="J77" s="105"/>
      <c r="K77" s="105"/>
      <c r="L77" s="105"/>
      <c r="M77" s="105"/>
      <c r="N77" s="105"/>
      <c r="O77" s="105"/>
      <c r="P77" s="105"/>
      <c r="Q77" s="105"/>
      <c r="R77" s="106"/>
      <c r="S77" s="177" t="s">
        <v>324</v>
      </c>
      <c r="T77" s="105"/>
      <c r="U77" s="105"/>
      <c r="V77" s="105"/>
      <c r="W77" s="105"/>
      <c r="X77" s="105"/>
      <c r="Y77" s="105"/>
      <c r="Z77" s="105"/>
      <c r="AA77" s="105"/>
      <c r="AB77" s="105"/>
      <c r="AC77" s="106"/>
    </row>
    <row r="78" spans="1:29" s="6" customFormat="1" ht="20.100000000000001" customHeight="1">
      <c r="A78" s="118"/>
      <c r="B78" s="102"/>
      <c r="C78" s="53"/>
      <c r="D78" s="53"/>
      <c r="E78" s="53"/>
      <c r="F78" s="112"/>
      <c r="G78" s="102"/>
      <c r="H78" s="53"/>
      <c r="I78" s="105"/>
      <c r="J78" s="105"/>
      <c r="K78" s="105"/>
      <c r="L78" s="105"/>
      <c r="M78" s="105"/>
      <c r="N78" s="105"/>
      <c r="O78" s="105"/>
      <c r="P78" s="105"/>
      <c r="Q78" s="105"/>
      <c r="R78" s="106"/>
      <c r="S78" s="177" t="s">
        <v>325</v>
      </c>
      <c r="T78" s="105"/>
      <c r="U78" s="105"/>
      <c r="V78" s="105"/>
      <c r="W78" s="105"/>
      <c r="X78" s="105"/>
      <c r="Y78" s="105"/>
      <c r="Z78" s="105"/>
      <c r="AA78" s="105"/>
      <c r="AB78" s="105"/>
      <c r="AC78" s="106"/>
    </row>
    <row r="79" spans="1:29" s="6" customFormat="1" ht="20.100000000000001" customHeight="1">
      <c r="A79" s="118"/>
      <c r="B79" s="310"/>
      <c r="C79" s="311"/>
      <c r="D79" s="311"/>
      <c r="E79" s="311"/>
      <c r="F79" s="312"/>
      <c r="G79" s="113"/>
      <c r="H79" s="62"/>
      <c r="I79" s="115"/>
      <c r="J79" s="115"/>
      <c r="K79" s="115"/>
      <c r="L79" s="115"/>
      <c r="M79" s="115"/>
      <c r="N79" s="115"/>
      <c r="O79" s="115"/>
      <c r="P79" s="115"/>
      <c r="Q79" s="115"/>
      <c r="R79" s="116"/>
      <c r="S79" s="115"/>
      <c r="T79" s="115"/>
      <c r="U79" s="115"/>
      <c r="V79" s="115"/>
      <c r="W79" s="115"/>
      <c r="X79" s="115"/>
      <c r="Y79" s="115"/>
      <c r="Z79" s="115"/>
      <c r="AA79" s="115"/>
      <c r="AB79" s="115"/>
      <c r="AC79" s="116"/>
    </row>
  </sheetData>
  <sheetProtection formatCells="0" formatColumns="0" formatRows="0" insertColumns="0" insertRows="0" insertHyperlinks="0" deleteColumns="0" deleteRows="0" selectLockedCells="1" sort="0" autoFilter="0" pivotTables="0"/>
  <mergeCells count="62">
    <mergeCell ref="B76:F76"/>
    <mergeCell ref="H60:P60"/>
    <mergeCell ref="Q60:T60"/>
    <mergeCell ref="U60:V60"/>
    <mergeCell ref="W60:AA60"/>
    <mergeCell ref="H63:P63"/>
    <mergeCell ref="Q63:T63"/>
    <mergeCell ref="U63:V63"/>
    <mergeCell ref="W63:AA63"/>
    <mergeCell ref="H61:P61"/>
    <mergeCell ref="Q61:T61"/>
    <mergeCell ref="U61:V61"/>
    <mergeCell ref="W61:AA61"/>
    <mergeCell ref="H62:P62"/>
    <mergeCell ref="Q62:T62"/>
    <mergeCell ref="U62:V62"/>
    <mergeCell ref="W62:AA62"/>
    <mergeCell ref="U58:V58"/>
    <mergeCell ref="W58:AA58"/>
    <mergeCell ref="H59:P59"/>
    <mergeCell ref="Q59:T59"/>
    <mergeCell ref="U59:V59"/>
    <mergeCell ref="W59:AA59"/>
    <mergeCell ref="B75:F75"/>
    <mergeCell ref="U75:AA75"/>
    <mergeCell ref="H75:Q75"/>
    <mergeCell ref="H57:P57"/>
    <mergeCell ref="Q57:T57"/>
    <mergeCell ref="U57:V57"/>
    <mergeCell ref="W57:AA57"/>
    <mergeCell ref="H58:P58"/>
    <mergeCell ref="Q58:T58"/>
    <mergeCell ref="E63:G63"/>
    <mergeCell ref="E62:G62"/>
    <mergeCell ref="E57:G57"/>
    <mergeCell ref="E58:G58"/>
    <mergeCell ref="E59:G59"/>
    <mergeCell ref="E60:G60"/>
    <mergeCell ref="E61:G61"/>
    <mergeCell ref="W55:AA55"/>
    <mergeCell ref="H56:P56"/>
    <mergeCell ref="Q56:T56"/>
    <mergeCell ref="U56:V56"/>
    <mergeCell ref="W56:AA56"/>
    <mergeCell ref="H55:P55"/>
    <mergeCell ref="Q55:T55"/>
    <mergeCell ref="B79:F79"/>
    <mergeCell ref="B2:J2"/>
    <mergeCell ref="U55:V55"/>
    <mergeCell ref="S25:T25"/>
    <mergeCell ref="Z26:AA26"/>
    <mergeCell ref="I11:AB12"/>
    <mergeCell ref="A6:AD7"/>
    <mergeCell ref="D30:AB39"/>
    <mergeCell ref="D42:AB51"/>
    <mergeCell ref="E54:G54"/>
    <mergeCell ref="E55:G55"/>
    <mergeCell ref="E56:G56"/>
    <mergeCell ref="W54:AA54"/>
    <mergeCell ref="H54:P54"/>
    <mergeCell ref="Q54:T54"/>
    <mergeCell ref="U54:V54"/>
  </mergeCells>
  <phoneticPr fontId="4"/>
  <hyperlinks>
    <hyperlink ref="B2:H2" location="はじめに!A1" display="「はじめに」に戻る"/>
  </hyperlinks>
  <printOptions horizontalCentered="1"/>
  <pageMargins left="0.70866141732283472" right="0.70866141732283472" top="0.74803149606299213" bottom="0.35433070866141736" header="0.31496062992125984" footer="0.31496062992125984"/>
  <pageSetup paperSize="9" scale="93" orientation="portrait" r:id="rId1"/>
  <rowBreaks count="1" manualBreakCount="1">
    <brk id="40" max="29"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BL59"/>
  <sheetViews>
    <sheetView showGridLines="0" view="pageBreakPreview" zoomScale="73" zoomScaleNormal="100" zoomScaleSheetLayoutView="73" workbookViewId="0">
      <pane ySplit="3" topLeftCell="A49" activePane="bottomLeft" state="frozen"/>
      <selection activeCell="AL7" sqref="AL7"/>
      <selection pane="bottomLeft" activeCell="J55" sqref="J55"/>
    </sheetView>
  </sheetViews>
  <sheetFormatPr defaultColWidth="9" defaultRowHeight="15" customHeight="1"/>
  <cols>
    <col min="1" max="1" width="3.625" style="2" customWidth="1"/>
    <col min="2" max="12" width="2.625" style="2" customWidth="1"/>
    <col min="13" max="64" width="3.625" style="2" customWidth="1"/>
    <col min="65" max="16384" width="9" style="2"/>
  </cols>
  <sheetData>
    <row r="1" spans="1:64" ht="3.75" customHeight="1"/>
    <row r="2" spans="1:64" ht="21.75" customHeight="1">
      <c r="B2" s="254" t="s">
        <v>44</v>
      </c>
      <c r="C2" s="254"/>
      <c r="D2" s="254"/>
      <c r="E2" s="254"/>
      <c r="F2" s="254"/>
      <c r="G2" s="254"/>
      <c r="H2" s="254"/>
      <c r="I2" s="254"/>
      <c r="J2" s="254"/>
      <c r="K2" s="149"/>
      <c r="L2" s="149"/>
      <c r="M2" s="149"/>
      <c r="N2" s="149"/>
    </row>
    <row r="3" spans="1:64" ht="3.75" customHeight="1"/>
    <row r="4" spans="1:64" ht="19.5" customHeight="1">
      <c r="A4" s="2" t="s">
        <v>212</v>
      </c>
    </row>
    <row r="5" spans="1:64" ht="19.5" customHeight="1">
      <c r="A5" s="51" t="s">
        <v>179</v>
      </c>
      <c r="BJ5" s="38" t="s">
        <v>125</v>
      </c>
    </row>
    <row r="6" spans="1:64" ht="20.100000000000001" customHeight="1">
      <c r="A6" s="366"/>
      <c r="B6" s="368" t="s">
        <v>123</v>
      </c>
      <c r="C6" s="369"/>
      <c r="D6" s="369"/>
      <c r="E6" s="369"/>
      <c r="F6" s="369"/>
      <c r="G6" s="370"/>
      <c r="H6" s="374" t="s">
        <v>238</v>
      </c>
      <c r="I6" s="375"/>
      <c r="J6" s="375"/>
      <c r="K6" s="375"/>
      <c r="L6" s="375"/>
      <c r="M6" s="374" t="s">
        <v>239</v>
      </c>
      <c r="N6" s="370"/>
      <c r="O6" s="378">
        <v>4</v>
      </c>
      <c r="P6" s="378"/>
      <c r="Q6" s="378"/>
      <c r="R6" s="378"/>
      <c r="S6" s="378">
        <v>5</v>
      </c>
      <c r="T6" s="378"/>
      <c r="U6" s="378"/>
      <c r="V6" s="378"/>
      <c r="W6" s="378">
        <v>6</v>
      </c>
      <c r="X6" s="378"/>
      <c r="Y6" s="378"/>
      <c r="Z6" s="378"/>
      <c r="AA6" s="378">
        <v>7</v>
      </c>
      <c r="AB6" s="378"/>
      <c r="AC6" s="378"/>
      <c r="AD6" s="378"/>
      <c r="AE6" s="378">
        <v>8</v>
      </c>
      <c r="AF6" s="378"/>
      <c r="AG6" s="378"/>
      <c r="AH6" s="378"/>
      <c r="AI6" s="378">
        <v>9</v>
      </c>
      <c r="AJ6" s="378"/>
      <c r="AK6" s="378"/>
      <c r="AL6" s="378"/>
      <c r="AM6" s="378">
        <v>10</v>
      </c>
      <c r="AN6" s="378"/>
      <c r="AO6" s="378"/>
      <c r="AP6" s="378"/>
      <c r="AQ6" s="378">
        <v>11</v>
      </c>
      <c r="AR6" s="378"/>
      <c r="AS6" s="378"/>
      <c r="AT6" s="378"/>
      <c r="AU6" s="378">
        <v>12</v>
      </c>
      <c r="AV6" s="378"/>
      <c r="AW6" s="378"/>
      <c r="AX6" s="378"/>
      <c r="AY6" s="378">
        <v>1</v>
      </c>
      <c r="AZ6" s="378"/>
      <c r="BA6" s="378"/>
      <c r="BB6" s="378"/>
      <c r="BC6" s="378">
        <v>2</v>
      </c>
      <c r="BD6" s="378"/>
      <c r="BE6" s="378"/>
      <c r="BF6" s="378"/>
      <c r="BG6" s="378">
        <v>3</v>
      </c>
      <c r="BH6" s="378"/>
      <c r="BI6" s="378"/>
      <c r="BJ6" s="378"/>
      <c r="BK6" s="379" t="s">
        <v>274</v>
      </c>
      <c r="BL6" s="379" t="s">
        <v>142</v>
      </c>
    </row>
    <row r="7" spans="1:64" s="38" customFormat="1" ht="20.100000000000001" customHeight="1">
      <c r="A7" s="367"/>
      <c r="B7" s="371"/>
      <c r="C7" s="372"/>
      <c r="D7" s="372"/>
      <c r="E7" s="372"/>
      <c r="F7" s="372"/>
      <c r="G7" s="373"/>
      <c r="H7" s="376"/>
      <c r="I7" s="377"/>
      <c r="J7" s="377"/>
      <c r="K7" s="377"/>
      <c r="L7" s="377"/>
      <c r="M7" s="371"/>
      <c r="N7" s="373"/>
      <c r="O7" s="184">
        <v>5</v>
      </c>
      <c r="P7" s="184">
        <v>12</v>
      </c>
      <c r="Q7" s="184">
        <v>19</v>
      </c>
      <c r="R7" s="184">
        <v>26</v>
      </c>
      <c r="S7" s="184">
        <v>10</v>
      </c>
      <c r="T7" s="184">
        <v>17</v>
      </c>
      <c r="U7" s="184">
        <v>24</v>
      </c>
      <c r="V7" s="184">
        <v>31</v>
      </c>
      <c r="W7" s="184">
        <v>7</v>
      </c>
      <c r="X7" s="184">
        <v>14</v>
      </c>
      <c r="Y7" s="184">
        <v>21</v>
      </c>
      <c r="Z7" s="184">
        <v>28</v>
      </c>
      <c r="AA7" s="184">
        <v>5</v>
      </c>
      <c r="AB7" s="184">
        <v>12</v>
      </c>
      <c r="AC7" s="184">
        <v>19</v>
      </c>
      <c r="AD7" s="184">
        <v>26</v>
      </c>
      <c r="AE7" s="184">
        <v>2</v>
      </c>
      <c r="AF7" s="184">
        <v>9</v>
      </c>
      <c r="AG7" s="184">
        <v>23</v>
      </c>
      <c r="AH7" s="184">
        <v>31</v>
      </c>
      <c r="AI7" s="184">
        <v>6</v>
      </c>
      <c r="AJ7" s="184">
        <v>13</v>
      </c>
      <c r="AK7" s="184">
        <v>20</v>
      </c>
      <c r="AL7" s="184">
        <v>27</v>
      </c>
      <c r="AM7" s="184">
        <v>4</v>
      </c>
      <c r="AN7" s="184">
        <v>11</v>
      </c>
      <c r="AO7" s="184">
        <v>18</v>
      </c>
      <c r="AP7" s="184">
        <v>25</v>
      </c>
      <c r="AQ7" s="184">
        <v>1</v>
      </c>
      <c r="AR7" s="184">
        <v>8</v>
      </c>
      <c r="AS7" s="184">
        <v>15</v>
      </c>
      <c r="AT7" s="184">
        <v>22</v>
      </c>
      <c r="AU7" s="184">
        <v>6</v>
      </c>
      <c r="AV7" s="184">
        <v>13</v>
      </c>
      <c r="AW7" s="184">
        <v>20</v>
      </c>
      <c r="AX7" s="184"/>
      <c r="AY7" s="184"/>
      <c r="AZ7" s="184"/>
      <c r="BA7" s="184"/>
      <c r="BB7" s="184"/>
      <c r="BC7" s="184"/>
      <c r="BD7" s="184"/>
      <c r="BE7" s="184"/>
      <c r="BF7" s="184"/>
      <c r="BG7" s="184"/>
      <c r="BH7" s="184"/>
      <c r="BI7" s="184"/>
      <c r="BJ7" s="184"/>
      <c r="BK7" s="379"/>
      <c r="BL7" s="379"/>
    </row>
    <row r="8" spans="1:64" ht="30" customHeight="1">
      <c r="A8" s="187">
        <v>1</v>
      </c>
      <c r="B8" s="291" t="s">
        <v>337</v>
      </c>
      <c r="C8" s="292"/>
      <c r="D8" s="292"/>
      <c r="E8" s="292"/>
      <c r="F8" s="292"/>
      <c r="G8" s="293"/>
      <c r="H8" s="291" t="s">
        <v>349</v>
      </c>
      <c r="I8" s="292"/>
      <c r="J8" s="292"/>
      <c r="K8" s="292"/>
      <c r="L8" s="293"/>
      <c r="M8" s="291" t="s">
        <v>240</v>
      </c>
      <c r="N8" s="293"/>
      <c r="O8" s="184" t="s">
        <v>124</v>
      </c>
      <c r="P8" s="184" t="s">
        <v>124</v>
      </c>
      <c r="Q8" s="184" t="s">
        <v>124</v>
      </c>
      <c r="R8" s="184" t="s">
        <v>124</v>
      </c>
      <c r="S8" s="184" t="s">
        <v>124</v>
      </c>
      <c r="T8" s="184" t="s">
        <v>124</v>
      </c>
      <c r="U8" s="184" t="s">
        <v>124</v>
      </c>
      <c r="V8" s="184" t="s">
        <v>124</v>
      </c>
      <c r="W8" s="184" t="s">
        <v>124</v>
      </c>
      <c r="X8" s="184" t="s">
        <v>124</v>
      </c>
      <c r="Y8" s="184" t="s">
        <v>124</v>
      </c>
      <c r="Z8" s="184" t="s">
        <v>124</v>
      </c>
      <c r="AA8" s="184" t="s">
        <v>124</v>
      </c>
      <c r="AB8" s="184" t="s">
        <v>124</v>
      </c>
      <c r="AC8" s="184" t="s">
        <v>124</v>
      </c>
      <c r="AD8" s="184" t="s">
        <v>124</v>
      </c>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8">
        <f>COUNTIF(O8:BJ8,"〇")</f>
        <v>16</v>
      </c>
      <c r="BL8" s="188">
        <f>COUNTIF(O8:BJ8,"-")+BK8</f>
        <v>16</v>
      </c>
    </row>
    <row r="9" spans="1:64" ht="30" customHeight="1">
      <c r="A9" s="187">
        <v>2</v>
      </c>
      <c r="B9" s="291" t="s">
        <v>338</v>
      </c>
      <c r="C9" s="292"/>
      <c r="D9" s="292"/>
      <c r="E9" s="292"/>
      <c r="F9" s="292"/>
      <c r="G9" s="293"/>
      <c r="H9" s="291" t="s">
        <v>350</v>
      </c>
      <c r="I9" s="292"/>
      <c r="J9" s="292"/>
      <c r="K9" s="292"/>
      <c r="L9" s="293"/>
      <c r="M9" s="291" t="s">
        <v>240</v>
      </c>
      <c r="N9" s="293"/>
      <c r="O9" s="184" t="s">
        <v>124</v>
      </c>
      <c r="P9" s="184" t="s">
        <v>124</v>
      </c>
      <c r="Q9" s="184" t="s">
        <v>124</v>
      </c>
      <c r="R9" s="184" t="s">
        <v>124</v>
      </c>
      <c r="S9" s="184" t="s">
        <v>124</v>
      </c>
      <c r="T9" s="184" t="s">
        <v>124</v>
      </c>
      <c r="U9" s="184" t="s">
        <v>124</v>
      </c>
      <c r="V9" s="184" t="s">
        <v>124</v>
      </c>
      <c r="W9" s="184" t="s">
        <v>124</v>
      </c>
      <c r="X9" s="184" t="s">
        <v>124</v>
      </c>
      <c r="Y9" s="184" t="s">
        <v>124</v>
      </c>
      <c r="Z9" s="184" t="s">
        <v>124</v>
      </c>
      <c r="AA9" s="184" t="s">
        <v>124</v>
      </c>
      <c r="AB9" s="184" t="s">
        <v>124</v>
      </c>
      <c r="AC9" s="184" t="s">
        <v>124</v>
      </c>
      <c r="AD9" s="184" t="s">
        <v>124</v>
      </c>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8">
        <f t="shared" ref="BK9:BK27" si="0">COUNTIF(O9:BJ9,"〇")</f>
        <v>16</v>
      </c>
      <c r="BL9" s="188">
        <f t="shared" ref="BL9:BL27" si="1">COUNTIF(O9:BJ9,"-")+BK9</f>
        <v>16</v>
      </c>
    </row>
    <row r="10" spans="1:64" ht="30" customHeight="1">
      <c r="A10" s="187">
        <v>3</v>
      </c>
      <c r="B10" s="291" t="s">
        <v>339</v>
      </c>
      <c r="C10" s="292"/>
      <c r="D10" s="292"/>
      <c r="E10" s="292"/>
      <c r="F10" s="292"/>
      <c r="G10" s="293"/>
      <c r="H10" s="291" t="s">
        <v>350</v>
      </c>
      <c r="I10" s="292"/>
      <c r="J10" s="292"/>
      <c r="K10" s="292"/>
      <c r="L10" s="293"/>
      <c r="M10" s="291"/>
      <c r="N10" s="293"/>
      <c r="O10" s="184" t="s">
        <v>126</v>
      </c>
      <c r="P10" s="184" t="s">
        <v>124</v>
      </c>
      <c r="Q10" s="184" t="s">
        <v>126</v>
      </c>
      <c r="R10" s="184" t="s">
        <v>124</v>
      </c>
      <c r="S10" s="184" t="s">
        <v>126</v>
      </c>
      <c r="T10" s="184" t="s">
        <v>124</v>
      </c>
      <c r="U10" s="184" t="s">
        <v>126</v>
      </c>
      <c r="V10" s="184" t="s">
        <v>124</v>
      </c>
      <c r="W10" s="184" t="s">
        <v>124</v>
      </c>
      <c r="X10" s="184" t="s">
        <v>126</v>
      </c>
      <c r="Y10" s="184" t="s">
        <v>124</v>
      </c>
      <c r="Z10" s="184" t="s">
        <v>124</v>
      </c>
      <c r="AA10" s="184" t="s">
        <v>124</v>
      </c>
      <c r="AB10" s="184" t="s">
        <v>124</v>
      </c>
      <c r="AC10" s="184" t="s">
        <v>126</v>
      </c>
      <c r="AD10" s="184" t="s">
        <v>124</v>
      </c>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8">
        <f t="shared" si="0"/>
        <v>10</v>
      </c>
      <c r="BL10" s="188">
        <f t="shared" si="1"/>
        <v>16</v>
      </c>
    </row>
    <row r="11" spans="1:64" ht="30" customHeight="1">
      <c r="A11" s="187">
        <v>4</v>
      </c>
      <c r="B11" s="291" t="s">
        <v>340</v>
      </c>
      <c r="C11" s="292"/>
      <c r="D11" s="292"/>
      <c r="E11" s="292"/>
      <c r="F11" s="292"/>
      <c r="G11" s="293"/>
      <c r="H11" s="291" t="s">
        <v>350</v>
      </c>
      <c r="I11" s="292"/>
      <c r="J11" s="292"/>
      <c r="K11" s="292"/>
      <c r="L11" s="293"/>
      <c r="M11" s="291"/>
      <c r="N11" s="293"/>
      <c r="O11" s="184" t="s">
        <v>124</v>
      </c>
      <c r="P11" s="184" t="s">
        <v>124</v>
      </c>
      <c r="Q11" s="184" t="s">
        <v>124</v>
      </c>
      <c r="R11" s="184" t="s">
        <v>124</v>
      </c>
      <c r="S11" s="184" t="s">
        <v>124</v>
      </c>
      <c r="T11" s="184" t="s">
        <v>124</v>
      </c>
      <c r="U11" s="184" t="s">
        <v>124</v>
      </c>
      <c r="V11" s="184" t="s">
        <v>124</v>
      </c>
      <c r="W11" s="184" t="s">
        <v>124</v>
      </c>
      <c r="X11" s="184" t="s">
        <v>124</v>
      </c>
      <c r="Y11" s="184" t="s">
        <v>124</v>
      </c>
      <c r="Z11" s="184" t="s">
        <v>124</v>
      </c>
      <c r="AA11" s="184" t="s">
        <v>124</v>
      </c>
      <c r="AB11" s="184" t="s">
        <v>124</v>
      </c>
      <c r="AC11" s="184" t="s">
        <v>124</v>
      </c>
      <c r="AD11" s="184" t="s">
        <v>124</v>
      </c>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8">
        <f t="shared" si="0"/>
        <v>16</v>
      </c>
      <c r="BL11" s="188">
        <f t="shared" si="1"/>
        <v>16</v>
      </c>
    </row>
    <row r="12" spans="1:64" ht="30" customHeight="1">
      <c r="A12" s="187">
        <v>5</v>
      </c>
      <c r="B12" s="291" t="s">
        <v>341</v>
      </c>
      <c r="C12" s="292"/>
      <c r="D12" s="292"/>
      <c r="E12" s="292"/>
      <c r="F12" s="292"/>
      <c r="G12" s="293"/>
      <c r="H12" s="291" t="s">
        <v>351</v>
      </c>
      <c r="I12" s="292"/>
      <c r="J12" s="292"/>
      <c r="K12" s="292"/>
      <c r="L12" s="293"/>
      <c r="M12" s="291" t="s">
        <v>241</v>
      </c>
      <c r="N12" s="293"/>
      <c r="O12" s="184" t="s">
        <v>124</v>
      </c>
      <c r="P12" s="184" t="s">
        <v>124</v>
      </c>
      <c r="Q12" s="184" t="s">
        <v>126</v>
      </c>
      <c r="R12" s="184" t="s">
        <v>124</v>
      </c>
      <c r="S12" s="184" t="s">
        <v>124</v>
      </c>
      <c r="T12" s="184" t="s">
        <v>124</v>
      </c>
      <c r="U12" s="184" t="s">
        <v>124</v>
      </c>
      <c r="V12" s="184" t="s">
        <v>126</v>
      </c>
      <c r="W12" s="184" t="s">
        <v>124</v>
      </c>
      <c r="X12" s="184" t="s">
        <v>124</v>
      </c>
      <c r="Y12" s="184" t="s">
        <v>124</v>
      </c>
      <c r="Z12" s="184" t="s">
        <v>124</v>
      </c>
      <c r="AA12" s="184" t="s">
        <v>124</v>
      </c>
      <c r="AB12" s="184" t="s">
        <v>126</v>
      </c>
      <c r="AC12" s="184" t="s">
        <v>124</v>
      </c>
      <c r="AD12" s="184" t="s">
        <v>124</v>
      </c>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8">
        <f t="shared" si="0"/>
        <v>13</v>
      </c>
      <c r="BL12" s="188">
        <f t="shared" si="1"/>
        <v>16</v>
      </c>
    </row>
    <row r="13" spans="1:64" ht="30" customHeight="1">
      <c r="A13" s="187">
        <v>6</v>
      </c>
      <c r="B13" s="291" t="s">
        <v>342</v>
      </c>
      <c r="C13" s="292"/>
      <c r="D13" s="292"/>
      <c r="E13" s="292"/>
      <c r="F13" s="292"/>
      <c r="G13" s="293"/>
      <c r="H13" s="291" t="s">
        <v>352</v>
      </c>
      <c r="I13" s="292"/>
      <c r="J13" s="292"/>
      <c r="K13" s="292"/>
      <c r="L13" s="293"/>
      <c r="M13" s="291"/>
      <c r="N13" s="293"/>
      <c r="O13" s="184" t="s">
        <v>124</v>
      </c>
      <c r="P13" s="184" t="s">
        <v>124</v>
      </c>
      <c r="Q13" s="184" t="s">
        <v>124</v>
      </c>
      <c r="R13" s="184" t="s">
        <v>124</v>
      </c>
      <c r="S13" s="184" t="s">
        <v>126</v>
      </c>
      <c r="T13" s="184" t="s">
        <v>124</v>
      </c>
      <c r="U13" s="184" t="s">
        <v>124</v>
      </c>
      <c r="V13" s="184" t="s">
        <v>124</v>
      </c>
      <c r="W13" s="184" t="s">
        <v>124</v>
      </c>
      <c r="X13" s="184" t="s">
        <v>124</v>
      </c>
      <c r="Y13" s="184" t="s">
        <v>126</v>
      </c>
      <c r="Z13" s="184" t="s">
        <v>124</v>
      </c>
      <c r="AA13" s="184" t="s">
        <v>124</v>
      </c>
      <c r="AB13" s="184" t="s">
        <v>124</v>
      </c>
      <c r="AC13" s="184" t="s">
        <v>124</v>
      </c>
      <c r="AD13" s="184" t="s">
        <v>124</v>
      </c>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8">
        <f t="shared" si="0"/>
        <v>14</v>
      </c>
      <c r="BL13" s="188">
        <f t="shared" si="1"/>
        <v>16</v>
      </c>
    </row>
    <row r="14" spans="1:64" ht="30" customHeight="1">
      <c r="A14" s="187">
        <v>7</v>
      </c>
      <c r="B14" s="291" t="s">
        <v>343</v>
      </c>
      <c r="C14" s="292"/>
      <c r="D14" s="292"/>
      <c r="E14" s="292"/>
      <c r="F14" s="292"/>
      <c r="G14" s="293"/>
      <c r="H14" s="291" t="s">
        <v>351</v>
      </c>
      <c r="I14" s="292"/>
      <c r="J14" s="292"/>
      <c r="K14" s="292"/>
      <c r="L14" s="293"/>
      <c r="M14" s="291" t="s">
        <v>242</v>
      </c>
      <c r="N14" s="293"/>
      <c r="O14" s="184" t="s">
        <v>124</v>
      </c>
      <c r="P14" s="184" t="s">
        <v>124</v>
      </c>
      <c r="Q14" s="184" t="s">
        <v>124</v>
      </c>
      <c r="R14" s="184" t="s">
        <v>124</v>
      </c>
      <c r="S14" s="184" t="s">
        <v>124</v>
      </c>
      <c r="T14" s="184" t="s">
        <v>124</v>
      </c>
      <c r="U14" s="184" t="s">
        <v>124</v>
      </c>
      <c r="V14" s="184" t="s">
        <v>124</v>
      </c>
      <c r="W14" s="184" t="s">
        <v>124</v>
      </c>
      <c r="X14" s="184" t="s">
        <v>124</v>
      </c>
      <c r="Y14" s="184" t="s">
        <v>124</v>
      </c>
      <c r="Z14" s="184" t="s">
        <v>124</v>
      </c>
      <c r="AA14" s="184" t="s">
        <v>124</v>
      </c>
      <c r="AB14" s="184" t="s">
        <v>124</v>
      </c>
      <c r="AC14" s="184" t="s">
        <v>124</v>
      </c>
      <c r="AD14" s="184" t="s">
        <v>124</v>
      </c>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8">
        <f t="shared" si="0"/>
        <v>16</v>
      </c>
      <c r="BL14" s="188">
        <f t="shared" si="1"/>
        <v>16</v>
      </c>
    </row>
    <row r="15" spans="1:64" ht="30" customHeight="1">
      <c r="A15" s="187">
        <v>8</v>
      </c>
      <c r="B15" s="291" t="s">
        <v>344</v>
      </c>
      <c r="C15" s="292"/>
      <c r="D15" s="292"/>
      <c r="E15" s="292"/>
      <c r="F15" s="292"/>
      <c r="G15" s="293"/>
      <c r="H15" s="291" t="s">
        <v>352</v>
      </c>
      <c r="I15" s="292"/>
      <c r="J15" s="292"/>
      <c r="K15" s="292"/>
      <c r="L15" s="293"/>
      <c r="M15" s="291" t="s">
        <v>240</v>
      </c>
      <c r="N15" s="293"/>
      <c r="O15" s="184" t="s">
        <v>124</v>
      </c>
      <c r="P15" s="184" t="s">
        <v>126</v>
      </c>
      <c r="Q15" s="184" t="s">
        <v>124</v>
      </c>
      <c r="R15" s="184" t="s">
        <v>124</v>
      </c>
      <c r="S15" s="184" t="s">
        <v>124</v>
      </c>
      <c r="T15" s="184" t="s">
        <v>124</v>
      </c>
      <c r="U15" s="184" t="s">
        <v>124</v>
      </c>
      <c r="V15" s="184" t="s">
        <v>126</v>
      </c>
      <c r="W15" s="184" t="s">
        <v>124</v>
      </c>
      <c r="X15" s="184" t="s">
        <v>124</v>
      </c>
      <c r="Y15" s="184" t="s">
        <v>124</v>
      </c>
      <c r="Z15" s="184" t="s">
        <v>124</v>
      </c>
      <c r="AA15" s="184" t="s">
        <v>124</v>
      </c>
      <c r="AB15" s="184" t="s">
        <v>124</v>
      </c>
      <c r="AC15" s="184" t="s">
        <v>124</v>
      </c>
      <c r="AD15" s="184" t="s">
        <v>124</v>
      </c>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8">
        <f t="shared" si="0"/>
        <v>14</v>
      </c>
      <c r="BL15" s="188">
        <f t="shared" si="1"/>
        <v>16</v>
      </c>
    </row>
    <row r="16" spans="1:64" ht="30" customHeight="1">
      <c r="A16" s="187">
        <v>9</v>
      </c>
      <c r="B16" s="291" t="s">
        <v>345</v>
      </c>
      <c r="C16" s="292"/>
      <c r="D16" s="292"/>
      <c r="E16" s="292"/>
      <c r="F16" s="292"/>
      <c r="G16" s="293"/>
      <c r="H16" s="291" t="s">
        <v>352</v>
      </c>
      <c r="I16" s="292"/>
      <c r="J16" s="292"/>
      <c r="K16" s="292"/>
      <c r="L16" s="293"/>
      <c r="M16" s="291" t="s">
        <v>240</v>
      </c>
      <c r="N16" s="293"/>
      <c r="O16" s="184"/>
      <c r="P16" s="184"/>
      <c r="Q16" s="184"/>
      <c r="R16" s="184"/>
      <c r="S16" s="184" t="s">
        <v>124</v>
      </c>
      <c r="T16" s="184" t="s">
        <v>124</v>
      </c>
      <c r="U16" s="184" t="s">
        <v>126</v>
      </c>
      <c r="V16" s="184" t="s">
        <v>124</v>
      </c>
      <c r="W16" s="184" t="s">
        <v>124</v>
      </c>
      <c r="X16" s="184" t="s">
        <v>124</v>
      </c>
      <c r="Y16" s="184" t="s">
        <v>124</v>
      </c>
      <c r="Z16" s="184" t="s">
        <v>124</v>
      </c>
      <c r="AA16" s="184" t="s">
        <v>124</v>
      </c>
      <c r="AB16" s="184" t="s">
        <v>124</v>
      </c>
      <c r="AC16" s="184" t="s">
        <v>124</v>
      </c>
      <c r="AD16" s="184" t="s">
        <v>124</v>
      </c>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8">
        <f t="shared" si="0"/>
        <v>11</v>
      </c>
      <c r="BL16" s="188">
        <f t="shared" si="1"/>
        <v>12</v>
      </c>
    </row>
    <row r="17" spans="1:64" ht="30" customHeight="1">
      <c r="A17" s="187">
        <v>10</v>
      </c>
      <c r="B17" s="291" t="s">
        <v>347</v>
      </c>
      <c r="C17" s="292"/>
      <c r="D17" s="292"/>
      <c r="E17" s="292"/>
      <c r="F17" s="292"/>
      <c r="G17" s="293"/>
      <c r="H17" s="291" t="s">
        <v>352</v>
      </c>
      <c r="I17" s="292"/>
      <c r="J17" s="292"/>
      <c r="K17" s="292"/>
      <c r="L17" s="293"/>
      <c r="M17" s="291"/>
      <c r="N17" s="293"/>
      <c r="O17" s="184"/>
      <c r="P17" s="184"/>
      <c r="Q17" s="184"/>
      <c r="R17" s="184"/>
      <c r="S17" s="184" t="s">
        <v>124</v>
      </c>
      <c r="T17" s="184" t="s">
        <v>124</v>
      </c>
      <c r="U17" s="184" t="s">
        <v>124</v>
      </c>
      <c r="V17" s="184" t="s">
        <v>124</v>
      </c>
      <c r="W17" s="184" t="s">
        <v>126</v>
      </c>
      <c r="X17" s="184" t="s">
        <v>124</v>
      </c>
      <c r="Y17" s="184" t="s">
        <v>124</v>
      </c>
      <c r="Z17" s="184" t="s">
        <v>124</v>
      </c>
      <c r="AA17" s="184" t="s">
        <v>124</v>
      </c>
      <c r="AB17" s="184" t="s">
        <v>126</v>
      </c>
      <c r="AC17" s="184" t="s">
        <v>124</v>
      </c>
      <c r="AD17" s="184" t="s">
        <v>124</v>
      </c>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8">
        <f t="shared" si="0"/>
        <v>10</v>
      </c>
      <c r="BL17" s="188">
        <f t="shared" si="1"/>
        <v>12</v>
      </c>
    </row>
    <row r="18" spans="1:64" ht="30" customHeight="1">
      <c r="A18" s="187">
        <v>11</v>
      </c>
      <c r="B18" s="291" t="s">
        <v>346</v>
      </c>
      <c r="C18" s="292"/>
      <c r="D18" s="292"/>
      <c r="E18" s="292"/>
      <c r="F18" s="292"/>
      <c r="G18" s="293"/>
      <c r="H18" s="291" t="s">
        <v>353</v>
      </c>
      <c r="I18" s="292"/>
      <c r="J18" s="292"/>
      <c r="K18" s="292"/>
      <c r="L18" s="293"/>
      <c r="M18" s="291"/>
      <c r="N18" s="293"/>
      <c r="O18" s="184"/>
      <c r="P18" s="184"/>
      <c r="Q18" s="184"/>
      <c r="R18" s="184"/>
      <c r="S18" s="184" t="s">
        <v>124</v>
      </c>
      <c r="T18" s="184" t="s">
        <v>124</v>
      </c>
      <c r="U18" s="184" t="s">
        <v>124</v>
      </c>
      <c r="V18" s="184" t="s">
        <v>124</v>
      </c>
      <c r="W18" s="184" t="s">
        <v>124</v>
      </c>
      <c r="X18" s="184" t="s">
        <v>124</v>
      </c>
      <c r="Y18" s="184" t="s">
        <v>124</v>
      </c>
      <c r="Z18" s="184" t="s">
        <v>124</v>
      </c>
      <c r="AA18" s="184" t="s">
        <v>124</v>
      </c>
      <c r="AB18" s="184" t="s">
        <v>124</v>
      </c>
      <c r="AC18" s="184" t="s">
        <v>124</v>
      </c>
      <c r="AD18" s="184" t="s">
        <v>124</v>
      </c>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8">
        <f t="shared" si="0"/>
        <v>12</v>
      </c>
      <c r="BL18" s="188">
        <f t="shared" si="1"/>
        <v>12</v>
      </c>
    </row>
    <row r="19" spans="1:64" ht="30" customHeight="1">
      <c r="A19" s="187">
        <v>12</v>
      </c>
      <c r="B19" s="291" t="s">
        <v>348</v>
      </c>
      <c r="C19" s="292"/>
      <c r="D19" s="292"/>
      <c r="E19" s="292"/>
      <c r="F19" s="292"/>
      <c r="G19" s="293"/>
      <c r="H19" s="291" t="s">
        <v>354</v>
      </c>
      <c r="I19" s="292"/>
      <c r="J19" s="292"/>
      <c r="K19" s="292"/>
      <c r="L19" s="293"/>
      <c r="M19" s="291"/>
      <c r="N19" s="293"/>
      <c r="O19" s="184"/>
      <c r="P19" s="184"/>
      <c r="Q19" s="184"/>
      <c r="R19" s="184"/>
      <c r="S19" s="184"/>
      <c r="T19" s="184"/>
      <c r="U19" s="184"/>
      <c r="V19" s="184"/>
      <c r="W19" s="184"/>
      <c r="X19" s="184" t="s">
        <v>124</v>
      </c>
      <c r="Y19" s="184" t="s">
        <v>126</v>
      </c>
      <c r="Z19" s="184" t="s">
        <v>124</v>
      </c>
      <c r="AA19" s="184" t="s">
        <v>124</v>
      </c>
      <c r="AB19" s="184" t="s">
        <v>124</v>
      </c>
      <c r="AC19" s="184" t="s">
        <v>124</v>
      </c>
      <c r="AD19" s="184" t="s">
        <v>124</v>
      </c>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8">
        <f t="shared" si="0"/>
        <v>6</v>
      </c>
      <c r="BL19" s="188">
        <f t="shared" si="1"/>
        <v>7</v>
      </c>
    </row>
    <row r="20" spans="1:64" ht="30" customHeight="1">
      <c r="A20" s="187">
        <v>13</v>
      </c>
      <c r="B20" s="291"/>
      <c r="C20" s="292"/>
      <c r="D20" s="292"/>
      <c r="E20" s="292"/>
      <c r="F20" s="292"/>
      <c r="G20" s="293"/>
      <c r="H20" s="291"/>
      <c r="I20" s="292"/>
      <c r="J20" s="292"/>
      <c r="K20" s="292"/>
      <c r="L20" s="293"/>
      <c r="M20" s="291"/>
      <c r="N20" s="293"/>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8">
        <f t="shared" si="0"/>
        <v>0</v>
      </c>
      <c r="BL20" s="188">
        <f t="shared" si="1"/>
        <v>0</v>
      </c>
    </row>
    <row r="21" spans="1:64" ht="30" customHeight="1">
      <c r="A21" s="187">
        <v>14</v>
      </c>
      <c r="B21" s="291"/>
      <c r="C21" s="292"/>
      <c r="D21" s="292"/>
      <c r="E21" s="292"/>
      <c r="F21" s="292"/>
      <c r="G21" s="293"/>
      <c r="H21" s="291"/>
      <c r="I21" s="292"/>
      <c r="J21" s="292"/>
      <c r="K21" s="292"/>
      <c r="L21" s="293"/>
      <c r="M21" s="291"/>
      <c r="N21" s="293"/>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8">
        <f t="shared" si="0"/>
        <v>0</v>
      </c>
      <c r="BL21" s="188">
        <f t="shared" si="1"/>
        <v>0</v>
      </c>
    </row>
    <row r="22" spans="1:64" ht="30" customHeight="1">
      <c r="A22" s="187">
        <v>15</v>
      </c>
      <c r="B22" s="291"/>
      <c r="C22" s="292"/>
      <c r="D22" s="292"/>
      <c r="E22" s="292"/>
      <c r="F22" s="292"/>
      <c r="G22" s="293"/>
      <c r="H22" s="291"/>
      <c r="I22" s="292"/>
      <c r="J22" s="292"/>
      <c r="K22" s="292"/>
      <c r="L22" s="293"/>
      <c r="M22" s="291"/>
      <c r="N22" s="293"/>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8">
        <f t="shared" si="0"/>
        <v>0</v>
      </c>
      <c r="BL22" s="188">
        <f t="shared" si="1"/>
        <v>0</v>
      </c>
    </row>
    <row r="23" spans="1:64" ht="30" customHeight="1">
      <c r="A23" s="187">
        <v>16</v>
      </c>
      <c r="B23" s="291"/>
      <c r="C23" s="292"/>
      <c r="D23" s="292"/>
      <c r="E23" s="292"/>
      <c r="F23" s="292"/>
      <c r="G23" s="293"/>
      <c r="H23" s="291"/>
      <c r="I23" s="292"/>
      <c r="J23" s="292"/>
      <c r="K23" s="292"/>
      <c r="L23" s="293"/>
      <c r="M23" s="291"/>
      <c r="N23" s="293"/>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8">
        <f t="shared" si="0"/>
        <v>0</v>
      </c>
      <c r="BL23" s="188">
        <f t="shared" si="1"/>
        <v>0</v>
      </c>
    </row>
    <row r="24" spans="1:64" ht="30" customHeight="1">
      <c r="A24" s="187">
        <v>17</v>
      </c>
      <c r="B24" s="291"/>
      <c r="C24" s="292"/>
      <c r="D24" s="292"/>
      <c r="E24" s="292"/>
      <c r="F24" s="292"/>
      <c r="G24" s="293"/>
      <c r="H24" s="291"/>
      <c r="I24" s="292"/>
      <c r="J24" s="292"/>
      <c r="K24" s="292"/>
      <c r="L24" s="293"/>
      <c r="M24" s="291"/>
      <c r="N24" s="293"/>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8">
        <f t="shared" si="0"/>
        <v>0</v>
      </c>
      <c r="BL24" s="188">
        <f t="shared" si="1"/>
        <v>0</v>
      </c>
    </row>
    <row r="25" spans="1:64" ht="30" customHeight="1">
      <c r="A25" s="187">
        <v>18</v>
      </c>
      <c r="B25" s="291"/>
      <c r="C25" s="292"/>
      <c r="D25" s="292"/>
      <c r="E25" s="292"/>
      <c r="F25" s="292"/>
      <c r="G25" s="293"/>
      <c r="H25" s="291"/>
      <c r="I25" s="292"/>
      <c r="J25" s="292"/>
      <c r="K25" s="292"/>
      <c r="L25" s="293"/>
      <c r="M25" s="291"/>
      <c r="N25" s="293"/>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8">
        <f t="shared" si="0"/>
        <v>0</v>
      </c>
      <c r="BL25" s="188">
        <f t="shared" si="1"/>
        <v>0</v>
      </c>
    </row>
    <row r="26" spans="1:64" ht="30" customHeight="1">
      <c r="A26" s="187">
        <v>19</v>
      </c>
      <c r="B26" s="291"/>
      <c r="C26" s="292"/>
      <c r="D26" s="292"/>
      <c r="E26" s="292"/>
      <c r="F26" s="292"/>
      <c r="G26" s="293"/>
      <c r="H26" s="291"/>
      <c r="I26" s="292"/>
      <c r="J26" s="292"/>
      <c r="K26" s="292"/>
      <c r="L26" s="293"/>
      <c r="M26" s="291"/>
      <c r="N26" s="293"/>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8">
        <f t="shared" si="0"/>
        <v>0</v>
      </c>
      <c r="BL26" s="188">
        <f t="shared" si="1"/>
        <v>0</v>
      </c>
    </row>
    <row r="27" spans="1:64" ht="30" customHeight="1">
      <c r="A27" s="187">
        <v>20</v>
      </c>
      <c r="B27" s="291"/>
      <c r="C27" s="292"/>
      <c r="D27" s="292"/>
      <c r="E27" s="292"/>
      <c r="F27" s="292"/>
      <c r="G27" s="293"/>
      <c r="H27" s="291"/>
      <c r="I27" s="292"/>
      <c r="J27" s="292"/>
      <c r="K27" s="292"/>
      <c r="L27" s="293"/>
      <c r="M27" s="291"/>
      <c r="N27" s="293"/>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8">
        <f t="shared" si="0"/>
        <v>0</v>
      </c>
      <c r="BL27" s="188">
        <f t="shared" si="1"/>
        <v>0</v>
      </c>
    </row>
    <row r="28" spans="1:64" ht="30" customHeight="1">
      <c r="A28" s="380" t="s">
        <v>243</v>
      </c>
      <c r="B28" s="381"/>
      <c r="C28" s="381"/>
      <c r="D28" s="381">
        <f>COUNTA(B8:G27)</f>
        <v>12</v>
      </c>
      <c r="E28" s="381"/>
      <c r="F28" s="192" t="s">
        <v>103</v>
      </c>
      <c r="G28" s="189" t="s">
        <v>244</v>
      </c>
      <c r="H28" s="189">
        <f>COUNTIF($M$8:$N$27,"住")</f>
        <v>4</v>
      </c>
      <c r="I28" s="189" t="s">
        <v>245</v>
      </c>
      <c r="J28" s="189">
        <f>COUNTIF($M$8:$N$27,"勤")</f>
        <v>1</v>
      </c>
      <c r="K28" s="189" t="s">
        <v>246</v>
      </c>
      <c r="L28" s="189">
        <f>COUNTIF($M$8:$N$27,"学")</f>
        <v>1</v>
      </c>
      <c r="M28" s="382">
        <f>SUM(H28,J28,L28)/D28</f>
        <v>0.5</v>
      </c>
      <c r="N28" s="383"/>
      <c r="O28" s="189">
        <f>COUNTIF(O8:O27,"〇")</f>
        <v>7</v>
      </c>
      <c r="P28" s="189">
        <f t="shared" ref="P28:BJ28" si="2">COUNTIF(P8:P27,"〇")</f>
        <v>7</v>
      </c>
      <c r="Q28" s="189">
        <f t="shared" si="2"/>
        <v>6</v>
      </c>
      <c r="R28" s="189">
        <f t="shared" si="2"/>
        <v>8</v>
      </c>
      <c r="S28" s="189">
        <f t="shared" si="2"/>
        <v>9</v>
      </c>
      <c r="T28" s="189">
        <f t="shared" si="2"/>
        <v>11</v>
      </c>
      <c r="U28" s="189">
        <f t="shared" si="2"/>
        <v>9</v>
      </c>
      <c r="V28" s="189">
        <f t="shared" si="2"/>
        <v>9</v>
      </c>
      <c r="W28" s="189">
        <f t="shared" si="2"/>
        <v>10</v>
      </c>
      <c r="X28" s="189">
        <f t="shared" si="2"/>
        <v>11</v>
      </c>
      <c r="Y28" s="189">
        <f t="shared" si="2"/>
        <v>10</v>
      </c>
      <c r="Z28" s="189">
        <f t="shared" si="2"/>
        <v>12</v>
      </c>
      <c r="AA28" s="189">
        <f t="shared" si="2"/>
        <v>12</v>
      </c>
      <c r="AB28" s="189">
        <f t="shared" si="2"/>
        <v>10</v>
      </c>
      <c r="AC28" s="189">
        <f t="shared" si="2"/>
        <v>11</v>
      </c>
      <c r="AD28" s="189">
        <f t="shared" si="2"/>
        <v>12</v>
      </c>
      <c r="AE28" s="189">
        <f t="shared" si="2"/>
        <v>0</v>
      </c>
      <c r="AF28" s="189">
        <f t="shared" si="2"/>
        <v>0</v>
      </c>
      <c r="AG28" s="189">
        <f t="shared" si="2"/>
        <v>0</v>
      </c>
      <c r="AH28" s="189">
        <f t="shared" si="2"/>
        <v>0</v>
      </c>
      <c r="AI28" s="189">
        <f t="shared" si="2"/>
        <v>0</v>
      </c>
      <c r="AJ28" s="189">
        <f t="shared" si="2"/>
        <v>0</v>
      </c>
      <c r="AK28" s="189">
        <f t="shared" si="2"/>
        <v>0</v>
      </c>
      <c r="AL28" s="189">
        <f t="shared" si="2"/>
        <v>0</v>
      </c>
      <c r="AM28" s="189">
        <f t="shared" si="2"/>
        <v>0</v>
      </c>
      <c r="AN28" s="189">
        <f t="shared" si="2"/>
        <v>0</v>
      </c>
      <c r="AO28" s="189">
        <f t="shared" si="2"/>
        <v>0</v>
      </c>
      <c r="AP28" s="189">
        <f t="shared" si="2"/>
        <v>0</v>
      </c>
      <c r="AQ28" s="189">
        <f t="shared" si="2"/>
        <v>0</v>
      </c>
      <c r="AR28" s="189">
        <f t="shared" si="2"/>
        <v>0</v>
      </c>
      <c r="AS28" s="189">
        <f t="shared" si="2"/>
        <v>0</v>
      </c>
      <c r="AT28" s="189">
        <f t="shared" si="2"/>
        <v>0</v>
      </c>
      <c r="AU28" s="189">
        <f t="shared" si="2"/>
        <v>0</v>
      </c>
      <c r="AV28" s="189">
        <f t="shared" si="2"/>
        <v>0</v>
      </c>
      <c r="AW28" s="189">
        <f t="shared" si="2"/>
        <v>0</v>
      </c>
      <c r="AX28" s="189">
        <f t="shared" si="2"/>
        <v>0</v>
      </c>
      <c r="AY28" s="189">
        <f t="shared" si="2"/>
        <v>0</v>
      </c>
      <c r="AZ28" s="189">
        <f t="shared" si="2"/>
        <v>0</v>
      </c>
      <c r="BA28" s="189">
        <f t="shared" si="2"/>
        <v>0</v>
      </c>
      <c r="BB28" s="189">
        <f t="shared" si="2"/>
        <v>0</v>
      </c>
      <c r="BC28" s="189">
        <f t="shared" si="2"/>
        <v>0</v>
      </c>
      <c r="BD28" s="189">
        <f t="shared" si="2"/>
        <v>0</v>
      </c>
      <c r="BE28" s="189">
        <f t="shared" si="2"/>
        <v>0</v>
      </c>
      <c r="BF28" s="189">
        <f t="shared" si="2"/>
        <v>0</v>
      </c>
      <c r="BG28" s="189">
        <f t="shared" si="2"/>
        <v>0</v>
      </c>
      <c r="BH28" s="189">
        <f t="shared" si="2"/>
        <v>0</v>
      </c>
      <c r="BI28" s="189">
        <f t="shared" si="2"/>
        <v>0</v>
      </c>
      <c r="BJ28" s="189">
        <f t="shared" si="2"/>
        <v>0</v>
      </c>
      <c r="BK28" s="188"/>
      <c r="BL28" s="188"/>
    </row>
    <row r="29" spans="1:64" ht="20.100000000000001" customHeight="1">
      <c r="B29" s="2" t="s">
        <v>281</v>
      </c>
      <c r="BK29" s="191"/>
      <c r="BL29" s="191"/>
    </row>
    <row r="30" spans="1:64" ht="20.100000000000001" customHeight="1">
      <c r="B30" s="2" t="s">
        <v>279</v>
      </c>
      <c r="BK30" s="191"/>
      <c r="BL30" s="191"/>
    </row>
    <row r="31" spans="1:64" ht="20.100000000000001" customHeight="1">
      <c r="A31" s="2" t="s">
        <v>212</v>
      </c>
      <c r="BK31" s="191"/>
      <c r="BL31" s="191"/>
    </row>
    <row r="32" spans="1:64" ht="20.100000000000001" customHeight="1">
      <c r="A32" s="51" t="s">
        <v>180</v>
      </c>
      <c r="BK32" s="191"/>
      <c r="BL32" s="191"/>
    </row>
    <row r="33" spans="1:64" ht="20.100000000000001" customHeight="1">
      <c r="A33" s="366"/>
      <c r="B33" s="368" t="s">
        <v>123</v>
      </c>
      <c r="C33" s="369"/>
      <c r="D33" s="369"/>
      <c r="E33" s="369"/>
      <c r="F33" s="369"/>
      <c r="G33" s="370"/>
      <c r="H33" s="368" t="s">
        <v>143</v>
      </c>
      <c r="I33" s="369"/>
      <c r="J33" s="369"/>
      <c r="K33" s="369"/>
      <c r="L33" s="369"/>
      <c r="M33" s="369"/>
      <c r="N33" s="370"/>
      <c r="O33" s="378">
        <v>4</v>
      </c>
      <c r="P33" s="378"/>
      <c r="Q33" s="378"/>
      <c r="R33" s="378"/>
      <c r="S33" s="378">
        <v>5</v>
      </c>
      <c r="T33" s="378"/>
      <c r="U33" s="378"/>
      <c r="V33" s="378"/>
      <c r="W33" s="378">
        <v>6</v>
      </c>
      <c r="X33" s="378"/>
      <c r="Y33" s="378"/>
      <c r="Z33" s="378"/>
      <c r="AA33" s="378">
        <v>7</v>
      </c>
      <c r="AB33" s="378"/>
      <c r="AC33" s="378"/>
      <c r="AD33" s="378"/>
      <c r="AE33" s="378">
        <v>8</v>
      </c>
      <c r="AF33" s="378"/>
      <c r="AG33" s="378"/>
      <c r="AH33" s="378"/>
      <c r="AI33" s="378">
        <v>9</v>
      </c>
      <c r="AJ33" s="378"/>
      <c r="AK33" s="378"/>
      <c r="AL33" s="378"/>
      <c r="AM33" s="378">
        <v>10</v>
      </c>
      <c r="AN33" s="378"/>
      <c r="AO33" s="378"/>
      <c r="AP33" s="378"/>
      <c r="AQ33" s="378">
        <v>11</v>
      </c>
      <c r="AR33" s="378"/>
      <c r="AS33" s="378"/>
      <c r="AT33" s="378"/>
      <c r="AU33" s="378">
        <v>12</v>
      </c>
      <c r="AV33" s="378"/>
      <c r="AW33" s="378"/>
      <c r="AX33" s="378"/>
      <c r="AY33" s="378">
        <v>1</v>
      </c>
      <c r="AZ33" s="378"/>
      <c r="BA33" s="378"/>
      <c r="BB33" s="378"/>
      <c r="BC33" s="378">
        <v>2</v>
      </c>
      <c r="BD33" s="378"/>
      <c r="BE33" s="378"/>
      <c r="BF33" s="378"/>
      <c r="BG33" s="378">
        <v>3</v>
      </c>
      <c r="BH33" s="378"/>
      <c r="BI33" s="378"/>
      <c r="BJ33" s="378"/>
      <c r="BK33" s="384" t="s">
        <v>274</v>
      </c>
      <c r="BL33" s="384" t="s">
        <v>127</v>
      </c>
    </row>
    <row r="34" spans="1:64" s="38" customFormat="1" ht="20.100000000000001" customHeight="1">
      <c r="A34" s="367"/>
      <c r="B34" s="371"/>
      <c r="C34" s="372"/>
      <c r="D34" s="372"/>
      <c r="E34" s="372"/>
      <c r="F34" s="372"/>
      <c r="G34" s="373"/>
      <c r="H34" s="371"/>
      <c r="I34" s="372"/>
      <c r="J34" s="372"/>
      <c r="K34" s="372"/>
      <c r="L34" s="372"/>
      <c r="M34" s="372"/>
      <c r="N34" s="373"/>
      <c r="O34" s="184">
        <v>5</v>
      </c>
      <c r="P34" s="184">
        <v>12</v>
      </c>
      <c r="Q34" s="184">
        <v>19</v>
      </c>
      <c r="R34" s="184">
        <v>26</v>
      </c>
      <c r="S34" s="184">
        <v>10</v>
      </c>
      <c r="T34" s="184">
        <v>17</v>
      </c>
      <c r="U34" s="184">
        <v>24</v>
      </c>
      <c r="V34" s="184">
        <v>31</v>
      </c>
      <c r="W34" s="184">
        <v>7</v>
      </c>
      <c r="X34" s="184">
        <v>14</v>
      </c>
      <c r="Y34" s="184">
        <v>21</v>
      </c>
      <c r="Z34" s="184">
        <v>28</v>
      </c>
      <c r="AA34" s="184">
        <v>5</v>
      </c>
      <c r="AB34" s="184">
        <v>12</v>
      </c>
      <c r="AC34" s="184">
        <v>19</v>
      </c>
      <c r="AD34" s="184">
        <v>26</v>
      </c>
      <c r="AE34" s="184">
        <v>2</v>
      </c>
      <c r="AF34" s="184">
        <v>9</v>
      </c>
      <c r="AG34" s="184">
        <v>23</v>
      </c>
      <c r="AH34" s="184">
        <v>31</v>
      </c>
      <c r="AI34" s="184">
        <v>6</v>
      </c>
      <c r="AJ34" s="184">
        <v>13</v>
      </c>
      <c r="AK34" s="184">
        <v>20</v>
      </c>
      <c r="AL34" s="184">
        <v>27</v>
      </c>
      <c r="AM34" s="184">
        <v>4</v>
      </c>
      <c r="AN34" s="184">
        <v>11</v>
      </c>
      <c r="AO34" s="184">
        <v>18</v>
      </c>
      <c r="AP34" s="184">
        <v>25</v>
      </c>
      <c r="AQ34" s="184">
        <v>1</v>
      </c>
      <c r="AR34" s="184">
        <v>8</v>
      </c>
      <c r="AS34" s="184">
        <v>15</v>
      </c>
      <c r="AT34" s="184">
        <v>22</v>
      </c>
      <c r="AU34" s="184">
        <v>6</v>
      </c>
      <c r="AV34" s="184">
        <v>13</v>
      </c>
      <c r="AW34" s="184">
        <v>20</v>
      </c>
      <c r="AX34" s="184"/>
      <c r="AY34" s="184"/>
      <c r="AZ34" s="184"/>
      <c r="BA34" s="184"/>
      <c r="BB34" s="184"/>
      <c r="BC34" s="184"/>
      <c r="BD34" s="184"/>
      <c r="BE34" s="184"/>
      <c r="BF34" s="184"/>
      <c r="BG34" s="184"/>
      <c r="BH34" s="184"/>
      <c r="BI34" s="184"/>
      <c r="BJ34" s="184"/>
      <c r="BK34" s="384"/>
      <c r="BL34" s="384"/>
    </row>
    <row r="35" spans="1:64" ht="30" customHeight="1">
      <c r="A35" s="50">
        <v>1</v>
      </c>
      <c r="B35" s="385" t="s">
        <v>326</v>
      </c>
      <c r="C35" s="386"/>
      <c r="D35" s="386"/>
      <c r="E35" s="386"/>
      <c r="F35" s="386"/>
      <c r="G35" s="387"/>
      <c r="H35" s="291" t="s">
        <v>249</v>
      </c>
      <c r="I35" s="292"/>
      <c r="J35" s="292"/>
      <c r="K35" s="292"/>
      <c r="L35" s="292"/>
      <c r="M35" s="292"/>
      <c r="N35" s="293"/>
      <c r="O35" s="184" t="s">
        <v>126</v>
      </c>
      <c r="P35" s="184" t="s">
        <v>124</v>
      </c>
      <c r="Q35" s="184" t="s">
        <v>124</v>
      </c>
      <c r="R35" s="184" t="s">
        <v>124</v>
      </c>
      <c r="S35" s="184" t="s">
        <v>124</v>
      </c>
      <c r="T35" s="184" t="s">
        <v>124</v>
      </c>
      <c r="U35" s="184" t="s">
        <v>124</v>
      </c>
      <c r="V35" s="184" t="s">
        <v>124</v>
      </c>
      <c r="W35" s="184" t="s">
        <v>124</v>
      </c>
      <c r="X35" s="184" t="s">
        <v>124</v>
      </c>
      <c r="Y35" s="184" t="s">
        <v>124</v>
      </c>
      <c r="Z35" s="184" t="s">
        <v>124</v>
      </c>
      <c r="AA35" s="184" t="s">
        <v>124</v>
      </c>
      <c r="AB35" s="184" t="s">
        <v>124</v>
      </c>
      <c r="AC35" s="184" t="s">
        <v>124</v>
      </c>
      <c r="AD35" s="184" t="s">
        <v>124</v>
      </c>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90">
        <f>COUNTIF(O35:BJ35,"〇")</f>
        <v>15</v>
      </c>
      <c r="BL35" s="190">
        <f>COUNTIF(O35:BJ35,"-")+BK35</f>
        <v>16</v>
      </c>
    </row>
    <row r="36" spans="1:64" ht="30" customHeight="1">
      <c r="A36" s="50">
        <v>2</v>
      </c>
      <c r="B36" s="385" t="s">
        <v>327</v>
      </c>
      <c r="C36" s="386"/>
      <c r="D36" s="386"/>
      <c r="E36" s="386"/>
      <c r="F36" s="386"/>
      <c r="G36" s="387"/>
      <c r="H36" s="291" t="s">
        <v>248</v>
      </c>
      <c r="I36" s="292"/>
      <c r="J36" s="292"/>
      <c r="K36" s="292"/>
      <c r="L36" s="292"/>
      <c r="M36" s="292"/>
      <c r="N36" s="293"/>
      <c r="O36" s="184" t="s">
        <v>124</v>
      </c>
      <c r="P36" s="184" t="s">
        <v>124</v>
      </c>
      <c r="Q36" s="184" t="s">
        <v>126</v>
      </c>
      <c r="R36" s="184" t="s">
        <v>124</v>
      </c>
      <c r="S36" s="184" t="s">
        <v>124</v>
      </c>
      <c r="T36" s="184" t="s">
        <v>124</v>
      </c>
      <c r="U36" s="184" t="s">
        <v>124</v>
      </c>
      <c r="V36" s="184" t="s">
        <v>124</v>
      </c>
      <c r="W36" s="184" t="s">
        <v>124</v>
      </c>
      <c r="X36" s="184" t="s">
        <v>126</v>
      </c>
      <c r="Y36" s="184" t="s">
        <v>124</v>
      </c>
      <c r="Z36" s="184" t="s">
        <v>124</v>
      </c>
      <c r="AA36" s="184" t="s">
        <v>126</v>
      </c>
      <c r="AB36" s="184" t="s">
        <v>124</v>
      </c>
      <c r="AC36" s="184" t="s">
        <v>126</v>
      </c>
      <c r="AD36" s="184" t="s">
        <v>126</v>
      </c>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90">
        <f t="shared" ref="BK36:BK54" si="3">COUNTIF(O36:BJ36,"〇")</f>
        <v>11</v>
      </c>
      <c r="BL36" s="190">
        <f t="shared" ref="BL36:BL54" si="4">COUNTIF(O36:BJ36,"-")+BK36</f>
        <v>16</v>
      </c>
    </row>
    <row r="37" spans="1:64" ht="30" customHeight="1">
      <c r="A37" s="50">
        <v>3</v>
      </c>
      <c r="B37" s="385" t="s">
        <v>328</v>
      </c>
      <c r="C37" s="386"/>
      <c r="D37" s="386"/>
      <c r="E37" s="386"/>
      <c r="F37" s="386"/>
      <c r="G37" s="387"/>
      <c r="H37" s="291" t="s">
        <v>251</v>
      </c>
      <c r="I37" s="292"/>
      <c r="J37" s="292"/>
      <c r="K37" s="292"/>
      <c r="L37" s="292"/>
      <c r="M37" s="292"/>
      <c r="N37" s="293"/>
      <c r="O37" s="184" t="s">
        <v>124</v>
      </c>
      <c r="P37" s="184" t="s">
        <v>124</v>
      </c>
      <c r="Q37" s="184" t="s">
        <v>124</v>
      </c>
      <c r="R37" s="184" t="s">
        <v>124</v>
      </c>
      <c r="S37" s="184" t="s">
        <v>124</v>
      </c>
      <c r="T37" s="184" t="s">
        <v>124</v>
      </c>
      <c r="U37" s="184" t="s">
        <v>124</v>
      </c>
      <c r="V37" s="184" t="s">
        <v>124</v>
      </c>
      <c r="W37" s="184" t="s">
        <v>124</v>
      </c>
      <c r="X37" s="184" t="s">
        <v>126</v>
      </c>
      <c r="Y37" s="184" t="s">
        <v>124</v>
      </c>
      <c r="Z37" s="184" t="s">
        <v>124</v>
      </c>
      <c r="AA37" s="184" t="s">
        <v>126</v>
      </c>
      <c r="AB37" s="184" t="s">
        <v>124</v>
      </c>
      <c r="AC37" s="184" t="s">
        <v>126</v>
      </c>
      <c r="AD37" s="184" t="s">
        <v>126</v>
      </c>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90">
        <f t="shared" si="3"/>
        <v>12</v>
      </c>
      <c r="BL37" s="190">
        <f t="shared" si="4"/>
        <v>16</v>
      </c>
    </row>
    <row r="38" spans="1:64" ht="30" customHeight="1">
      <c r="A38" s="50">
        <v>4</v>
      </c>
      <c r="B38" s="385" t="s">
        <v>329</v>
      </c>
      <c r="C38" s="386"/>
      <c r="D38" s="386"/>
      <c r="E38" s="386"/>
      <c r="F38" s="386"/>
      <c r="G38" s="387"/>
      <c r="H38" s="291" t="s">
        <v>251</v>
      </c>
      <c r="I38" s="292"/>
      <c r="J38" s="292"/>
      <c r="K38" s="292"/>
      <c r="L38" s="292"/>
      <c r="M38" s="292"/>
      <c r="N38" s="293"/>
      <c r="O38" s="184" t="s">
        <v>124</v>
      </c>
      <c r="P38" s="184" t="s">
        <v>124</v>
      </c>
      <c r="Q38" s="184" t="s">
        <v>124</v>
      </c>
      <c r="R38" s="184" t="s">
        <v>124</v>
      </c>
      <c r="S38" s="184" t="s">
        <v>124</v>
      </c>
      <c r="T38" s="184" t="s">
        <v>124</v>
      </c>
      <c r="U38" s="184" t="s">
        <v>124</v>
      </c>
      <c r="V38" s="184" t="s">
        <v>124</v>
      </c>
      <c r="W38" s="184" t="s">
        <v>124</v>
      </c>
      <c r="X38" s="184" t="s">
        <v>124</v>
      </c>
      <c r="Y38" s="184" t="s">
        <v>124</v>
      </c>
      <c r="Z38" s="184" t="s">
        <v>124</v>
      </c>
      <c r="AA38" s="184" t="s">
        <v>126</v>
      </c>
      <c r="AB38" s="184" t="s">
        <v>124</v>
      </c>
      <c r="AC38" s="184" t="s">
        <v>124</v>
      </c>
      <c r="AD38" s="184" t="s">
        <v>126</v>
      </c>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90">
        <f t="shared" si="3"/>
        <v>14</v>
      </c>
      <c r="BL38" s="190">
        <f t="shared" si="4"/>
        <v>16</v>
      </c>
    </row>
    <row r="39" spans="1:64" ht="30" customHeight="1">
      <c r="A39" s="50">
        <v>5</v>
      </c>
      <c r="B39" s="385" t="s">
        <v>330</v>
      </c>
      <c r="C39" s="386"/>
      <c r="D39" s="386"/>
      <c r="E39" s="386"/>
      <c r="F39" s="386"/>
      <c r="G39" s="387"/>
      <c r="H39" s="291" t="s">
        <v>250</v>
      </c>
      <c r="I39" s="292"/>
      <c r="J39" s="292"/>
      <c r="K39" s="292"/>
      <c r="L39" s="292"/>
      <c r="M39" s="292"/>
      <c r="N39" s="293"/>
      <c r="O39" s="184" t="s">
        <v>124</v>
      </c>
      <c r="P39" s="184" t="s">
        <v>124</v>
      </c>
      <c r="Q39" s="184" t="s">
        <v>124</v>
      </c>
      <c r="R39" s="184" t="s">
        <v>124</v>
      </c>
      <c r="S39" s="184" t="s">
        <v>124</v>
      </c>
      <c r="T39" s="184" t="s">
        <v>124</v>
      </c>
      <c r="U39" s="184" t="s">
        <v>124</v>
      </c>
      <c r="V39" s="184" t="s">
        <v>124</v>
      </c>
      <c r="W39" s="184" t="s">
        <v>124</v>
      </c>
      <c r="X39" s="184" t="s">
        <v>126</v>
      </c>
      <c r="Y39" s="184" t="s">
        <v>124</v>
      </c>
      <c r="Z39" s="184" t="s">
        <v>124</v>
      </c>
      <c r="AA39" s="184" t="s">
        <v>126</v>
      </c>
      <c r="AB39" s="184" t="s">
        <v>124</v>
      </c>
      <c r="AC39" s="184"/>
      <c r="AD39" s="184" t="s">
        <v>124</v>
      </c>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90">
        <f t="shared" si="3"/>
        <v>13</v>
      </c>
      <c r="BL39" s="190">
        <f t="shared" si="4"/>
        <v>15</v>
      </c>
    </row>
    <row r="40" spans="1:64" ht="30" customHeight="1">
      <c r="A40" s="50">
        <v>6</v>
      </c>
      <c r="B40" s="385" t="s">
        <v>331</v>
      </c>
      <c r="C40" s="386"/>
      <c r="D40" s="386"/>
      <c r="E40" s="386"/>
      <c r="F40" s="386"/>
      <c r="G40" s="387"/>
      <c r="H40" s="291" t="s">
        <v>249</v>
      </c>
      <c r="I40" s="292"/>
      <c r="J40" s="292"/>
      <c r="K40" s="292"/>
      <c r="L40" s="292"/>
      <c r="M40" s="292"/>
      <c r="N40" s="293"/>
      <c r="O40" s="184" t="s">
        <v>124</v>
      </c>
      <c r="P40" s="184" t="s">
        <v>124</v>
      </c>
      <c r="Q40" s="184" t="s">
        <v>126</v>
      </c>
      <c r="R40" s="184" t="s">
        <v>124</v>
      </c>
      <c r="S40" s="184" t="s">
        <v>126</v>
      </c>
      <c r="T40" s="184" t="s">
        <v>124</v>
      </c>
      <c r="U40" s="184" t="s">
        <v>124</v>
      </c>
      <c r="V40" s="184" t="s">
        <v>124</v>
      </c>
      <c r="W40" s="184" t="s">
        <v>124</v>
      </c>
      <c r="X40" s="184" t="s">
        <v>126</v>
      </c>
      <c r="Y40" s="184" t="s">
        <v>124</v>
      </c>
      <c r="Z40" s="184" t="s">
        <v>124</v>
      </c>
      <c r="AA40" s="184" t="s">
        <v>126</v>
      </c>
      <c r="AB40" s="184" t="s">
        <v>124</v>
      </c>
      <c r="AC40" s="184" t="s">
        <v>124</v>
      </c>
      <c r="AD40" s="184" t="s">
        <v>126</v>
      </c>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90">
        <f t="shared" si="3"/>
        <v>11</v>
      </c>
      <c r="BL40" s="190">
        <f t="shared" si="4"/>
        <v>16</v>
      </c>
    </row>
    <row r="41" spans="1:64" ht="30" customHeight="1">
      <c r="A41" s="50">
        <v>7</v>
      </c>
      <c r="B41" s="385" t="s">
        <v>332</v>
      </c>
      <c r="C41" s="386"/>
      <c r="D41" s="386"/>
      <c r="E41" s="386"/>
      <c r="F41" s="386"/>
      <c r="G41" s="387"/>
      <c r="H41" s="291" t="s">
        <v>249</v>
      </c>
      <c r="I41" s="292"/>
      <c r="J41" s="292"/>
      <c r="K41" s="292"/>
      <c r="L41" s="292"/>
      <c r="M41" s="292"/>
      <c r="N41" s="293"/>
      <c r="O41" s="184" t="s">
        <v>124</v>
      </c>
      <c r="P41" s="184" t="s">
        <v>124</v>
      </c>
      <c r="Q41" s="184" t="s">
        <v>124</v>
      </c>
      <c r="R41" s="184" t="s">
        <v>124</v>
      </c>
      <c r="S41" s="184" t="s">
        <v>124</v>
      </c>
      <c r="T41" s="184" t="s">
        <v>124</v>
      </c>
      <c r="U41" s="184" t="s">
        <v>124</v>
      </c>
      <c r="V41" s="184" t="s">
        <v>124</v>
      </c>
      <c r="W41" s="184" t="s">
        <v>124</v>
      </c>
      <c r="X41" s="184" t="s">
        <v>126</v>
      </c>
      <c r="Y41" s="184" t="s">
        <v>124</v>
      </c>
      <c r="Z41" s="184" t="s">
        <v>124</v>
      </c>
      <c r="AA41" s="184" t="s">
        <v>126</v>
      </c>
      <c r="AB41" s="184" t="s">
        <v>124</v>
      </c>
      <c r="AC41" s="184" t="s">
        <v>126</v>
      </c>
      <c r="AD41" s="184" t="s">
        <v>124</v>
      </c>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90">
        <f t="shared" si="3"/>
        <v>13</v>
      </c>
      <c r="BL41" s="190">
        <f t="shared" si="4"/>
        <v>16</v>
      </c>
    </row>
    <row r="42" spans="1:64" ht="30" customHeight="1">
      <c r="A42" s="50">
        <v>8</v>
      </c>
      <c r="B42" s="385" t="s">
        <v>333</v>
      </c>
      <c r="C42" s="386"/>
      <c r="D42" s="386"/>
      <c r="E42" s="386"/>
      <c r="F42" s="386"/>
      <c r="G42" s="387"/>
      <c r="H42" s="291" t="s">
        <v>249</v>
      </c>
      <c r="I42" s="292"/>
      <c r="J42" s="292"/>
      <c r="K42" s="292"/>
      <c r="L42" s="292"/>
      <c r="M42" s="292"/>
      <c r="N42" s="293"/>
      <c r="O42" s="184" t="s">
        <v>124</v>
      </c>
      <c r="P42" s="184" t="s">
        <v>124</v>
      </c>
      <c r="Q42" s="184" t="s">
        <v>124</v>
      </c>
      <c r="R42" s="184" t="s">
        <v>124</v>
      </c>
      <c r="S42" s="184" t="s">
        <v>124</v>
      </c>
      <c r="T42" s="184" t="s">
        <v>124</v>
      </c>
      <c r="U42" s="184" t="s">
        <v>124</v>
      </c>
      <c r="V42" s="184" t="s">
        <v>124</v>
      </c>
      <c r="W42" s="184" t="s">
        <v>124</v>
      </c>
      <c r="X42" s="184" t="s">
        <v>126</v>
      </c>
      <c r="Y42" s="184" t="s">
        <v>124</v>
      </c>
      <c r="Z42" s="184" t="s">
        <v>124</v>
      </c>
      <c r="AA42" s="184" t="s">
        <v>126</v>
      </c>
      <c r="AB42" s="184" t="s">
        <v>124</v>
      </c>
      <c r="AC42" s="184" t="s">
        <v>126</v>
      </c>
      <c r="AD42" s="184" t="s">
        <v>126</v>
      </c>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90">
        <f t="shared" si="3"/>
        <v>12</v>
      </c>
      <c r="BL42" s="190">
        <f t="shared" si="4"/>
        <v>16</v>
      </c>
    </row>
    <row r="43" spans="1:64" ht="30" customHeight="1">
      <c r="A43" s="50">
        <v>9</v>
      </c>
      <c r="B43" s="385" t="s">
        <v>334</v>
      </c>
      <c r="C43" s="386"/>
      <c r="D43" s="386"/>
      <c r="E43" s="386"/>
      <c r="F43" s="386"/>
      <c r="G43" s="387"/>
      <c r="H43" s="291" t="s">
        <v>251</v>
      </c>
      <c r="I43" s="292"/>
      <c r="J43" s="292"/>
      <c r="K43" s="292"/>
      <c r="L43" s="292"/>
      <c r="M43" s="292"/>
      <c r="N43" s="293"/>
      <c r="O43" s="184" t="s">
        <v>126</v>
      </c>
      <c r="P43" s="184" t="s">
        <v>124</v>
      </c>
      <c r="Q43" s="184" t="s">
        <v>124</v>
      </c>
      <c r="R43" s="184" t="s">
        <v>124</v>
      </c>
      <c r="S43" s="184" t="s">
        <v>124</v>
      </c>
      <c r="T43" s="184" t="s">
        <v>124</v>
      </c>
      <c r="U43" s="184" t="s">
        <v>124</v>
      </c>
      <c r="V43" s="184" t="s">
        <v>124</v>
      </c>
      <c r="W43" s="184" t="s">
        <v>124</v>
      </c>
      <c r="X43" s="184" t="s">
        <v>126</v>
      </c>
      <c r="Y43" s="184" t="s">
        <v>124</v>
      </c>
      <c r="Z43" s="184" t="s">
        <v>124</v>
      </c>
      <c r="AA43" s="184" t="s">
        <v>126</v>
      </c>
      <c r="AB43" s="184" t="s">
        <v>124</v>
      </c>
      <c r="AC43" s="184" t="s">
        <v>126</v>
      </c>
      <c r="AD43" s="184" t="s">
        <v>124</v>
      </c>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84"/>
      <c r="BJ43" s="184"/>
      <c r="BK43" s="190">
        <f t="shared" si="3"/>
        <v>12</v>
      </c>
      <c r="BL43" s="190">
        <f t="shared" si="4"/>
        <v>16</v>
      </c>
    </row>
    <row r="44" spans="1:64" ht="30" customHeight="1">
      <c r="A44" s="50">
        <v>10</v>
      </c>
      <c r="B44" s="385" t="s">
        <v>335</v>
      </c>
      <c r="C44" s="386"/>
      <c r="D44" s="386"/>
      <c r="E44" s="386"/>
      <c r="F44" s="386"/>
      <c r="G44" s="387"/>
      <c r="H44" s="291" t="s">
        <v>247</v>
      </c>
      <c r="I44" s="292"/>
      <c r="J44" s="292"/>
      <c r="K44" s="292"/>
      <c r="L44" s="292"/>
      <c r="M44" s="292"/>
      <c r="N44" s="293"/>
      <c r="O44" s="184" t="s">
        <v>124</v>
      </c>
      <c r="P44" s="184" t="s">
        <v>124</v>
      </c>
      <c r="Q44" s="184" t="s">
        <v>124</v>
      </c>
      <c r="R44" s="184" t="s">
        <v>124</v>
      </c>
      <c r="S44" s="184" t="s">
        <v>124</v>
      </c>
      <c r="T44" s="184" t="s">
        <v>124</v>
      </c>
      <c r="U44" s="184" t="s">
        <v>124</v>
      </c>
      <c r="V44" s="184" t="s">
        <v>124</v>
      </c>
      <c r="W44" s="184" t="s">
        <v>124</v>
      </c>
      <c r="X44" s="184" t="s">
        <v>126</v>
      </c>
      <c r="Y44" s="184" t="s">
        <v>124</v>
      </c>
      <c r="Z44" s="184" t="s">
        <v>124</v>
      </c>
      <c r="AA44" s="184" t="s">
        <v>126</v>
      </c>
      <c r="AB44" s="184" t="s">
        <v>124</v>
      </c>
      <c r="AC44" s="184" t="s">
        <v>124</v>
      </c>
      <c r="AD44" s="184" t="s">
        <v>126</v>
      </c>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90">
        <f t="shared" si="3"/>
        <v>13</v>
      </c>
      <c r="BL44" s="190">
        <f t="shared" si="4"/>
        <v>16</v>
      </c>
    </row>
    <row r="45" spans="1:64" ht="30" customHeight="1">
      <c r="A45" s="50">
        <v>11</v>
      </c>
      <c r="B45" s="388"/>
      <c r="C45" s="389"/>
      <c r="D45" s="389"/>
      <c r="E45" s="389"/>
      <c r="F45" s="389"/>
      <c r="G45" s="390"/>
      <c r="H45" s="391"/>
      <c r="I45" s="392"/>
      <c r="J45" s="392"/>
      <c r="K45" s="392"/>
      <c r="L45" s="392"/>
      <c r="M45" s="392"/>
      <c r="N45" s="393"/>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90">
        <f t="shared" si="3"/>
        <v>0</v>
      </c>
      <c r="BL45" s="190">
        <f t="shared" si="4"/>
        <v>0</v>
      </c>
    </row>
    <row r="46" spans="1:64" ht="30" customHeight="1">
      <c r="A46" s="50">
        <v>12</v>
      </c>
      <c r="B46" s="388"/>
      <c r="C46" s="389"/>
      <c r="D46" s="389"/>
      <c r="E46" s="389"/>
      <c r="F46" s="389"/>
      <c r="G46" s="390"/>
      <c r="H46" s="391"/>
      <c r="I46" s="392"/>
      <c r="J46" s="392"/>
      <c r="K46" s="392"/>
      <c r="L46" s="392"/>
      <c r="M46" s="392"/>
      <c r="N46" s="393"/>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90">
        <f t="shared" si="3"/>
        <v>0</v>
      </c>
      <c r="BL46" s="190">
        <f t="shared" si="4"/>
        <v>0</v>
      </c>
    </row>
    <row r="47" spans="1:64" ht="30" customHeight="1">
      <c r="A47" s="50">
        <v>13</v>
      </c>
      <c r="B47" s="388"/>
      <c r="C47" s="389"/>
      <c r="D47" s="389"/>
      <c r="E47" s="389"/>
      <c r="F47" s="389"/>
      <c r="G47" s="390"/>
      <c r="H47" s="391"/>
      <c r="I47" s="392"/>
      <c r="J47" s="392"/>
      <c r="K47" s="392"/>
      <c r="L47" s="392"/>
      <c r="M47" s="392"/>
      <c r="N47" s="393"/>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90">
        <f t="shared" si="3"/>
        <v>0</v>
      </c>
      <c r="BL47" s="190">
        <f t="shared" si="4"/>
        <v>0</v>
      </c>
    </row>
    <row r="48" spans="1:64" ht="30" customHeight="1">
      <c r="A48" s="50">
        <v>14</v>
      </c>
      <c r="B48" s="388"/>
      <c r="C48" s="389"/>
      <c r="D48" s="389"/>
      <c r="E48" s="389"/>
      <c r="F48" s="389"/>
      <c r="G48" s="390"/>
      <c r="H48" s="391"/>
      <c r="I48" s="392"/>
      <c r="J48" s="392"/>
      <c r="K48" s="392"/>
      <c r="L48" s="392"/>
      <c r="M48" s="392"/>
      <c r="N48" s="393"/>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90">
        <f t="shared" si="3"/>
        <v>0</v>
      </c>
      <c r="BL48" s="190">
        <f t="shared" si="4"/>
        <v>0</v>
      </c>
    </row>
    <row r="49" spans="1:64" ht="30" customHeight="1">
      <c r="A49" s="50">
        <v>15</v>
      </c>
      <c r="B49" s="388"/>
      <c r="C49" s="389"/>
      <c r="D49" s="389"/>
      <c r="E49" s="389"/>
      <c r="F49" s="389"/>
      <c r="G49" s="390"/>
      <c r="H49" s="391"/>
      <c r="I49" s="392"/>
      <c r="J49" s="392"/>
      <c r="K49" s="392"/>
      <c r="L49" s="392"/>
      <c r="M49" s="392"/>
      <c r="N49" s="393"/>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90">
        <f t="shared" si="3"/>
        <v>0</v>
      </c>
      <c r="BL49" s="190">
        <f t="shared" si="4"/>
        <v>0</v>
      </c>
    </row>
    <row r="50" spans="1:64" ht="30" customHeight="1">
      <c r="A50" s="50">
        <v>16</v>
      </c>
      <c r="B50" s="388"/>
      <c r="C50" s="389"/>
      <c r="D50" s="389"/>
      <c r="E50" s="389"/>
      <c r="F50" s="389"/>
      <c r="G50" s="390"/>
      <c r="H50" s="391"/>
      <c r="I50" s="392"/>
      <c r="J50" s="392"/>
      <c r="K50" s="392"/>
      <c r="L50" s="392"/>
      <c r="M50" s="392"/>
      <c r="N50" s="393"/>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90">
        <f t="shared" si="3"/>
        <v>0</v>
      </c>
      <c r="BL50" s="190">
        <f t="shared" si="4"/>
        <v>0</v>
      </c>
    </row>
    <row r="51" spans="1:64" ht="30" customHeight="1">
      <c r="A51" s="50">
        <v>17</v>
      </c>
      <c r="B51" s="388"/>
      <c r="C51" s="389"/>
      <c r="D51" s="389"/>
      <c r="E51" s="389"/>
      <c r="F51" s="389"/>
      <c r="G51" s="390"/>
      <c r="H51" s="391"/>
      <c r="I51" s="392"/>
      <c r="J51" s="392"/>
      <c r="K51" s="392"/>
      <c r="L51" s="392"/>
      <c r="M51" s="392"/>
      <c r="N51" s="393"/>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90">
        <f t="shared" si="3"/>
        <v>0</v>
      </c>
      <c r="BL51" s="190">
        <f t="shared" si="4"/>
        <v>0</v>
      </c>
    </row>
    <row r="52" spans="1:64" ht="30" customHeight="1">
      <c r="A52" s="50">
        <v>18</v>
      </c>
      <c r="B52" s="388"/>
      <c r="C52" s="389"/>
      <c r="D52" s="389"/>
      <c r="E52" s="389"/>
      <c r="F52" s="389"/>
      <c r="G52" s="390"/>
      <c r="H52" s="391"/>
      <c r="I52" s="392"/>
      <c r="J52" s="392"/>
      <c r="K52" s="392"/>
      <c r="L52" s="392"/>
      <c r="M52" s="392"/>
      <c r="N52" s="393"/>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90">
        <f t="shared" si="3"/>
        <v>0</v>
      </c>
      <c r="BL52" s="190">
        <f t="shared" si="4"/>
        <v>0</v>
      </c>
    </row>
    <row r="53" spans="1:64" ht="30" customHeight="1">
      <c r="A53" s="50">
        <v>19</v>
      </c>
      <c r="B53" s="388"/>
      <c r="C53" s="389"/>
      <c r="D53" s="389"/>
      <c r="E53" s="389"/>
      <c r="F53" s="389"/>
      <c r="G53" s="390"/>
      <c r="H53" s="391"/>
      <c r="I53" s="392"/>
      <c r="J53" s="392"/>
      <c r="K53" s="392"/>
      <c r="L53" s="392"/>
      <c r="M53" s="392"/>
      <c r="N53" s="393"/>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90">
        <f t="shared" si="3"/>
        <v>0</v>
      </c>
      <c r="BL53" s="190">
        <f t="shared" si="4"/>
        <v>0</v>
      </c>
    </row>
    <row r="54" spans="1:64" ht="30" customHeight="1">
      <c r="A54" s="50">
        <v>20</v>
      </c>
      <c r="B54" s="388"/>
      <c r="C54" s="389"/>
      <c r="D54" s="389"/>
      <c r="E54" s="389"/>
      <c r="F54" s="389"/>
      <c r="G54" s="390"/>
      <c r="H54" s="391"/>
      <c r="I54" s="392"/>
      <c r="J54" s="392"/>
      <c r="K54" s="392"/>
      <c r="L54" s="392"/>
      <c r="M54" s="392"/>
      <c r="N54" s="393"/>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90">
        <f t="shared" si="3"/>
        <v>0</v>
      </c>
      <c r="BL54" s="190">
        <f t="shared" si="4"/>
        <v>0</v>
      </c>
    </row>
    <row r="55" spans="1:64" ht="30" customHeight="1">
      <c r="A55" s="394" t="s">
        <v>243</v>
      </c>
      <c r="B55" s="395"/>
      <c r="C55" s="395"/>
      <c r="D55" s="381">
        <f>COUNTA(B35:G54)</f>
        <v>10</v>
      </c>
      <c r="E55" s="381"/>
      <c r="F55" s="396" t="s">
        <v>103</v>
      </c>
      <c r="G55" s="397"/>
      <c r="H55" s="188">
        <f>COUNTIF($H$35:$N$54,"10代")</f>
        <v>0</v>
      </c>
      <c r="I55" s="188">
        <f>COUNTIF($H$35:$N$54,"20代")</f>
        <v>0</v>
      </c>
      <c r="J55" s="188">
        <f>COUNTIF($H$35:$N$54,"30代")</f>
        <v>1</v>
      </c>
      <c r="K55" s="188">
        <f>COUNTIF($H$35:$N$54,"40代")</f>
        <v>1</v>
      </c>
      <c r="L55" s="188">
        <f>COUNTIF($H$35:$N$54,"50代")</f>
        <v>1</v>
      </c>
      <c r="M55" s="188">
        <f>COUNTIF($H$35:$N$54,"60代")</f>
        <v>4</v>
      </c>
      <c r="N55" s="188">
        <f>COUNTIF($H$35:$N$54,"70代以上")</f>
        <v>3</v>
      </c>
      <c r="O55" s="189">
        <f>COUNTIF(O35:O54,"〇")</f>
        <v>8</v>
      </c>
      <c r="P55" s="189">
        <f t="shared" ref="P55:BJ55" si="5">COUNTIF(P35:P54,"〇")</f>
        <v>10</v>
      </c>
      <c r="Q55" s="189">
        <f t="shared" si="5"/>
        <v>8</v>
      </c>
      <c r="R55" s="189">
        <f t="shared" si="5"/>
        <v>10</v>
      </c>
      <c r="S55" s="189">
        <f t="shared" si="5"/>
        <v>9</v>
      </c>
      <c r="T55" s="189">
        <f t="shared" si="5"/>
        <v>10</v>
      </c>
      <c r="U55" s="189">
        <f t="shared" si="5"/>
        <v>10</v>
      </c>
      <c r="V55" s="189">
        <f t="shared" si="5"/>
        <v>10</v>
      </c>
      <c r="W55" s="189">
        <f t="shared" si="5"/>
        <v>10</v>
      </c>
      <c r="X55" s="189">
        <f t="shared" si="5"/>
        <v>2</v>
      </c>
      <c r="Y55" s="189">
        <f t="shared" si="5"/>
        <v>10</v>
      </c>
      <c r="Z55" s="189">
        <f t="shared" si="5"/>
        <v>10</v>
      </c>
      <c r="AA55" s="189">
        <f t="shared" si="5"/>
        <v>1</v>
      </c>
      <c r="AB55" s="189">
        <f t="shared" si="5"/>
        <v>10</v>
      </c>
      <c r="AC55" s="189">
        <f t="shared" si="5"/>
        <v>4</v>
      </c>
      <c r="AD55" s="189">
        <f t="shared" si="5"/>
        <v>4</v>
      </c>
      <c r="AE55" s="189">
        <f t="shared" si="5"/>
        <v>0</v>
      </c>
      <c r="AF55" s="189">
        <f t="shared" si="5"/>
        <v>0</v>
      </c>
      <c r="AG55" s="189">
        <f t="shared" si="5"/>
        <v>0</v>
      </c>
      <c r="AH55" s="189">
        <f t="shared" si="5"/>
        <v>0</v>
      </c>
      <c r="AI55" s="189">
        <f t="shared" si="5"/>
        <v>0</v>
      </c>
      <c r="AJ55" s="189">
        <f t="shared" si="5"/>
        <v>0</v>
      </c>
      <c r="AK55" s="189">
        <f t="shared" si="5"/>
        <v>0</v>
      </c>
      <c r="AL55" s="189">
        <f t="shared" si="5"/>
        <v>0</v>
      </c>
      <c r="AM55" s="189">
        <f t="shared" si="5"/>
        <v>0</v>
      </c>
      <c r="AN55" s="189">
        <f t="shared" si="5"/>
        <v>0</v>
      </c>
      <c r="AO55" s="189">
        <f t="shared" si="5"/>
        <v>0</v>
      </c>
      <c r="AP55" s="189">
        <f t="shared" si="5"/>
        <v>0</v>
      </c>
      <c r="AQ55" s="189">
        <f t="shared" si="5"/>
        <v>0</v>
      </c>
      <c r="AR55" s="189">
        <f t="shared" si="5"/>
        <v>0</v>
      </c>
      <c r="AS55" s="189">
        <f t="shared" si="5"/>
        <v>0</v>
      </c>
      <c r="AT55" s="189">
        <f t="shared" si="5"/>
        <v>0</v>
      </c>
      <c r="AU55" s="189">
        <f t="shared" si="5"/>
        <v>0</v>
      </c>
      <c r="AV55" s="189">
        <f t="shared" si="5"/>
        <v>0</v>
      </c>
      <c r="AW55" s="189">
        <f t="shared" si="5"/>
        <v>0</v>
      </c>
      <c r="AX55" s="189">
        <f t="shared" si="5"/>
        <v>0</v>
      </c>
      <c r="AY55" s="189">
        <f t="shared" si="5"/>
        <v>0</v>
      </c>
      <c r="AZ55" s="189">
        <f t="shared" si="5"/>
        <v>0</v>
      </c>
      <c r="BA55" s="189">
        <f t="shared" si="5"/>
        <v>0</v>
      </c>
      <c r="BB55" s="189">
        <f t="shared" si="5"/>
        <v>0</v>
      </c>
      <c r="BC55" s="189">
        <f t="shared" si="5"/>
        <v>0</v>
      </c>
      <c r="BD55" s="189">
        <f t="shared" si="5"/>
        <v>0</v>
      </c>
      <c r="BE55" s="189">
        <f t="shared" si="5"/>
        <v>0</v>
      </c>
      <c r="BF55" s="189">
        <f t="shared" si="5"/>
        <v>0</v>
      </c>
      <c r="BG55" s="189">
        <f t="shared" si="5"/>
        <v>0</v>
      </c>
      <c r="BH55" s="189">
        <f t="shared" si="5"/>
        <v>0</v>
      </c>
      <c r="BI55" s="189">
        <f t="shared" si="5"/>
        <v>0</v>
      </c>
      <c r="BJ55" s="189">
        <f t="shared" si="5"/>
        <v>0</v>
      </c>
      <c r="BK55" s="188"/>
      <c r="BL55" s="188"/>
    </row>
    <row r="56" spans="1:64" ht="20.100000000000001" customHeight="1">
      <c r="B56" s="2" t="s">
        <v>282</v>
      </c>
    </row>
    <row r="57" spans="1:64" ht="20.100000000000001" customHeight="1">
      <c r="B57" s="2" t="s">
        <v>279</v>
      </c>
    </row>
    <row r="58" spans="1:64" ht="20.100000000000001" customHeight="1"/>
    <row r="59" spans="1:64" ht="20.100000000000001" customHeight="1"/>
  </sheetData>
  <sheetProtection formatCells="0" formatColumns="0" formatRows="0" insertColumns="0" insertRows="0" insertHyperlinks="0" deleteColumns="0" deleteRows="0" selectLockedCells="1" sort="0" autoFilter="0" pivotTables="0"/>
  <mergeCells count="142">
    <mergeCell ref="B54:G54"/>
    <mergeCell ref="H54:N54"/>
    <mergeCell ref="A55:C55"/>
    <mergeCell ref="D55:E55"/>
    <mergeCell ref="F55:G55"/>
    <mergeCell ref="B51:G51"/>
    <mergeCell ref="H51:N51"/>
    <mergeCell ref="B52:G52"/>
    <mergeCell ref="H52:N52"/>
    <mergeCell ref="B53:G53"/>
    <mergeCell ref="H53:N53"/>
    <mergeCell ref="B48:G48"/>
    <mergeCell ref="H48:N48"/>
    <mergeCell ref="B49:G49"/>
    <mergeCell ref="H49:N49"/>
    <mergeCell ref="B50:G50"/>
    <mergeCell ref="H50:N50"/>
    <mergeCell ref="B45:G45"/>
    <mergeCell ref="H45:N45"/>
    <mergeCell ref="B46:G46"/>
    <mergeCell ref="H46:N46"/>
    <mergeCell ref="B47:G47"/>
    <mergeCell ref="H47:N47"/>
    <mergeCell ref="B42:G42"/>
    <mergeCell ref="H42:N42"/>
    <mergeCell ref="B43:G43"/>
    <mergeCell ref="H43:N43"/>
    <mergeCell ref="B44:G44"/>
    <mergeCell ref="H44:N44"/>
    <mergeCell ref="B39:G39"/>
    <mergeCell ref="H39:N39"/>
    <mergeCell ref="B40:G40"/>
    <mergeCell ref="H40:N40"/>
    <mergeCell ref="B41:G41"/>
    <mergeCell ref="H41:N41"/>
    <mergeCell ref="B36:G36"/>
    <mergeCell ref="H36:N36"/>
    <mergeCell ref="B37:G37"/>
    <mergeCell ref="H37:N37"/>
    <mergeCell ref="B38:G38"/>
    <mergeCell ref="H38:N38"/>
    <mergeCell ref="AY33:BB33"/>
    <mergeCell ref="BC33:BF33"/>
    <mergeCell ref="BG33:BJ33"/>
    <mergeCell ref="BK33:BK34"/>
    <mergeCell ref="BL33:BL34"/>
    <mergeCell ref="B35:G35"/>
    <mergeCell ref="H35:N35"/>
    <mergeCell ref="AA33:AD33"/>
    <mergeCell ref="AE33:AH33"/>
    <mergeCell ref="AI33:AL33"/>
    <mergeCell ref="AM33:AP33"/>
    <mergeCell ref="AQ33:AT33"/>
    <mergeCell ref="AU33:AX33"/>
    <mergeCell ref="A33:A34"/>
    <mergeCell ref="B33:G34"/>
    <mergeCell ref="H33:N34"/>
    <mergeCell ref="O33:R33"/>
    <mergeCell ref="S33:V33"/>
    <mergeCell ref="W33:Z33"/>
    <mergeCell ref="B26:G26"/>
    <mergeCell ref="M26:N26"/>
    <mergeCell ref="B27:G27"/>
    <mergeCell ref="M27:N27"/>
    <mergeCell ref="A28:C28"/>
    <mergeCell ref="D28:E28"/>
    <mergeCell ref="M28:N28"/>
    <mergeCell ref="H26:L26"/>
    <mergeCell ref="H27:L27"/>
    <mergeCell ref="B23:G23"/>
    <mergeCell ref="M23:N23"/>
    <mergeCell ref="B24:G24"/>
    <mergeCell ref="M24:N24"/>
    <mergeCell ref="B25:G25"/>
    <mergeCell ref="M25:N25"/>
    <mergeCell ref="B20:G20"/>
    <mergeCell ref="M20:N20"/>
    <mergeCell ref="B21:G21"/>
    <mergeCell ref="M21:N21"/>
    <mergeCell ref="B22:G22"/>
    <mergeCell ref="M22:N22"/>
    <mergeCell ref="H20:L20"/>
    <mergeCell ref="H21:L21"/>
    <mergeCell ref="H22:L22"/>
    <mergeCell ref="H23:L23"/>
    <mergeCell ref="H24:L24"/>
    <mergeCell ref="H25:L25"/>
    <mergeCell ref="B17:G17"/>
    <mergeCell ref="M17:N17"/>
    <mergeCell ref="B18:G18"/>
    <mergeCell ref="M18:N18"/>
    <mergeCell ref="B19:G19"/>
    <mergeCell ref="M19:N19"/>
    <mergeCell ref="B14:G14"/>
    <mergeCell ref="M14:N14"/>
    <mergeCell ref="B15:G15"/>
    <mergeCell ref="M15:N15"/>
    <mergeCell ref="B16:G16"/>
    <mergeCell ref="M16:N16"/>
    <mergeCell ref="H14:L14"/>
    <mergeCell ref="H15:L15"/>
    <mergeCell ref="H16:L16"/>
    <mergeCell ref="H17:L17"/>
    <mergeCell ref="H18:L18"/>
    <mergeCell ref="H19:L19"/>
    <mergeCell ref="B13:G13"/>
    <mergeCell ref="M13:N13"/>
    <mergeCell ref="BL6:BL7"/>
    <mergeCell ref="B8:G8"/>
    <mergeCell ref="M8:N8"/>
    <mergeCell ref="B9:G9"/>
    <mergeCell ref="M9:N9"/>
    <mergeCell ref="B10:G10"/>
    <mergeCell ref="M10:N10"/>
    <mergeCell ref="AQ6:AT6"/>
    <mergeCell ref="AU6:AX6"/>
    <mergeCell ref="AY6:BB6"/>
    <mergeCell ref="BC6:BF6"/>
    <mergeCell ref="BG6:BJ6"/>
    <mergeCell ref="BK6:BK7"/>
    <mergeCell ref="S6:V6"/>
    <mergeCell ref="W6:Z6"/>
    <mergeCell ref="AA6:AD6"/>
    <mergeCell ref="AE6:AH6"/>
    <mergeCell ref="AI6:AL6"/>
    <mergeCell ref="AM6:AP6"/>
    <mergeCell ref="H13:L13"/>
    <mergeCell ref="B2:J2"/>
    <mergeCell ref="A6:A7"/>
    <mergeCell ref="B6:G7"/>
    <mergeCell ref="H6:L7"/>
    <mergeCell ref="M6:N7"/>
    <mergeCell ref="O6:R6"/>
    <mergeCell ref="B11:G11"/>
    <mergeCell ref="M11:N11"/>
    <mergeCell ref="B12:G12"/>
    <mergeCell ref="M12:N12"/>
    <mergeCell ref="H8:L8"/>
    <mergeCell ref="H9:L9"/>
    <mergeCell ref="H10:L10"/>
    <mergeCell ref="H11:L11"/>
    <mergeCell ref="H12:L12"/>
  </mergeCells>
  <phoneticPr fontId="4"/>
  <dataValidations count="3">
    <dataValidation type="list" allowBlank="1" showInputMessage="1" showErrorMessage="1" prompt="市内在住：住_x000a_市内通勤：勤_x000a_市内通学：学_x000a_その他：空欄" sqref="M8:N27">
      <formula1>"住,勤,学"</formula1>
    </dataValidation>
    <dataValidation type="list" allowBlank="1" showInputMessage="1" showErrorMessage="1" sqref="H35:N54">
      <formula1>"10代,20代,30代,40代,50代,60代,70代以上"</formula1>
    </dataValidation>
    <dataValidation type="list" allowBlank="1" showInputMessage="1" showErrorMessage="1" sqref="O8:BJ27 O35:BJ54">
      <formula1>"〇,-"</formula1>
    </dataValidation>
  </dataValidations>
  <hyperlinks>
    <hyperlink ref="B2:H2" location="はじめに!A1" display="「はじめに」に戻る"/>
  </hyperlinks>
  <printOptions horizontalCentered="1"/>
  <pageMargins left="0.70866141732283472" right="0.70866141732283472" top="0.74803149606299213" bottom="0.74803149606299213" header="0.31496062992125984" footer="0.31496062992125984"/>
  <pageSetup paperSize="9" scale="54" orientation="landscape" r:id="rId1"/>
  <rowBreaks count="1" manualBreakCount="1">
    <brk id="30" max="6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59999389629810485"/>
  </sheetPr>
  <dimension ref="A1:AD37"/>
  <sheetViews>
    <sheetView showGridLines="0" view="pageBreakPreview" zoomScaleNormal="100" zoomScaleSheetLayoutView="100" workbookViewId="0">
      <pane ySplit="3" topLeftCell="A16" activePane="bottomLeft" state="frozen"/>
      <selection activeCell="AL7" sqref="AL7"/>
      <selection pane="bottomLeft"/>
    </sheetView>
  </sheetViews>
  <sheetFormatPr defaultColWidth="9" defaultRowHeight="15" customHeight="1"/>
  <cols>
    <col min="1" max="36" width="2.625" style="2" customWidth="1"/>
    <col min="37" max="52" width="3.125" style="2" customWidth="1"/>
    <col min="53" max="16384" width="9" style="2"/>
  </cols>
  <sheetData>
    <row r="1" spans="1:30" ht="3.75" customHeight="1"/>
    <row r="2" spans="1:30" ht="21.75" customHeight="1">
      <c r="B2" s="254" t="s">
        <v>44</v>
      </c>
      <c r="C2" s="254"/>
      <c r="D2" s="254"/>
      <c r="E2" s="254"/>
      <c r="F2" s="254"/>
      <c r="G2" s="254"/>
      <c r="H2" s="254"/>
      <c r="I2" s="254"/>
      <c r="J2" s="254"/>
    </row>
    <row r="3" spans="1:30" ht="3.75" customHeight="1"/>
    <row r="4" spans="1:30" ht="24.95" customHeight="1">
      <c r="A4" s="2" t="s">
        <v>213</v>
      </c>
      <c r="B4" s="51"/>
      <c r="C4" s="51"/>
      <c r="D4" s="51"/>
      <c r="E4" s="51"/>
      <c r="F4" s="51"/>
      <c r="G4" s="51"/>
      <c r="H4" s="51"/>
      <c r="M4" s="51" t="s">
        <v>137</v>
      </c>
      <c r="N4" s="51"/>
      <c r="O4" s="51"/>
      <c r="P4" s="51"/>
      <c r="Q4" s="485" t="str">
        <f>IF(はじめに!G5="","",はじめに!G5)</f>
        <v>ふくおか国際交流の会</v>
      </c>
      <c r="R4" s="485"/>
      <c r="S4" s="485"/>
      <c r="T4" s="485"/>
      <c r="U4" s="485"/>
      <c r="V4" s="485"/>
      <c r="W4" s="485"/>
      <c r="X4" s="485"/>
      <c r="Y4" s="485"/>
      <c r="Z4" s="485"/>
      <c r="AA4" s="485"/>
      <c r="AB4" s="485"/>
    </row>
    <row r="5" spans="1:30" ht="24.95" customHeight="1">
      <c r="A5" s="51"/>
      <c r="B5" s="51"/>
      <c r="C5" s="51"/>
      <c r="D5" s="51"/>
      <c r="E5" s="51"/>
      <c r="F5" s="51"/>
      <c r="G5" s="51"/>
      <c r="H5" s="51"/>
      <c r="M5" s="51" t="s">
        <v>61</v>
      </c>
      <c r="N5" s="51"/>
      <c r="O5" s="51"/>
      <c r="P5" s="51"/>
      <c r="Q5" s="486" t="str">
        <f>'(1)補助金交付申請書（様式1）'!S32</f>
        <v>ふくおか日本語教室</v>
      </c>
      <c r="R5" s="486"/>
      <c r="S5" s="486"/>
      <c r="T5" s="486"/>
      <c r="U5" s="486"/>
      <c r="V5" s="486"/>
      <c r="W5" s="486"/>
      <c r="X5" s="486"/>
      <c r="Y5" s="486"/>
      <c r="Z5" s="486"/>
      <c r="AA5" s="486"/>
      <c r="AB5" s="486"/>
    </row>
    <row r="6" spans="1:30" ht="15" customHeight="1">
      <c r="A6" s="255" t="s">
        <v>178</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row>
    <row r="7" spans="1:30" ht="15" customHeight="1">
      <c r="A7" s="255"/>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row>
    <row r="8" spans="1:30" s="49" customFormat="1" ht="15" customHeight="1" thickBot="1">
      <c r="A8" s="52" t="s">
        <v>120</v>
      </c>
      <c r="B8" s="51"/>
      <c r="C8" s="51"/>
      <c r="D8" s="51"/>
      <c r="E8" s="51"/>
      <c r="F8" s="51"/>
      <c r="G8" s="51"/>
      <c r="H8" s="51"/>
      <c r="I8" s="51"/>
      <c r="J8" s="51"/>
      <c r="K8" s="51"/>
      <c r="L8" s="51"/>
      <c r="M8" s="51"/>
      <c r="N8" s="51"/>
      <c r="O8" s="51"/>
      <c r="P8" s="51"/>
      <c r="Q8" s="51"/>
      <c r="R8" s="51"/>
      <c r="S8" s="51"/>
      <c r="T8" s="51"/>
      <c r="U8" s="51"/>
      <c r="V8" s="51"/>
      <c r="W8" s="51"/>
      <c r="X8" s="51"/>
      <c r="Y8" s="51" t="s">
        <v>129</v>
      </c>
      <c r="Z8" s="51"/>
      <c r="AA8" s="51"/>
      <c r="AB8" s="51"/>
    </row>
    <row r="9" spans="1:30" ht="24.95" customHeight="1">
      <c r="A9" s="51"/>
      <c r="B9" s="467" t="s">
        <v>130</v>
      </c>
      <c r="C9" s="468"/>
      <c r="D9" s="468"/>
      <c r="E9" s="468"/>
      <c r="F9" s="468"/>
      <c r="G9" s="468"/>
      <c r="H9" s="468"/>
      <c r="I9" s="468"/>
      <c r="J9" s="468"/>
      <c r="K9" s="468"/>
      <c r="L9" s="468"/>
      <c r="M9" s="468"/>
      <c r="N9" s="467" t="s">
        <v>122</v>
      </c>
      <c r="O9" s="468"/>
      <c r="P9" s="468"/>
      <c r="Q9" s="468"/>
      <c r="R9" s="468"/>
      <c r="S9" s="469"/>
      <c r="T9" s="456" t="s">
        <v>15</v>
      </c>
      <c r="U9" s="456"/>
      <c r="V9" s="456"/>
      <c r="W9" s="456"/>
      <c r="X9" s="456"/>
      <c r="Y9" s="456"/>
      <c r="Z9" s="456"/>
      <c r="AA9" s="456"/>
      <c r="AB9" s="457"/>
    </row>
    <row r="10" spans="1:30" ht="24.95" customHeight="1">
      <c r="A10" s="51"/>
      <c r="B10" s="56" t="s">
        <v>133</v>
      </c>
      <c r="C10" s="64"/>
      <c r="D10" s="64"/>
      <c r="E10" s="64"/>
      <c r="F10" s="64"/>
      <c r="G10" s="64"/>
      <c r="H10" s="64"/>
      <c r="I10" s="64"/>
      <c r="J10" s="64"/>
      <c r="K10" s="64"/>
      <c r="L10" s="64"/>
      <c r="M10" s="182"/>
      <c r="N10" s="482">
        <f>ROUNDDOWN(N29/2,-3)</f>
        <v>34000</v>
      </c>
      <c r="O10" s="483"/>
      <c r="P10" s="483"/>
      <c r="Q10" s="483"/>
      <c r="R10" s="483"/>
      <c r="S10" s="484"/>
      <c r="T10" s="473"/>
      <c r="U10" s="474"/>
      <c r="V10" s="474"/>
      <c r="W10" s="474"/>
      <c r="X10" s="474"/>
      <c r="Y10" s="474"/>
      <c r="Z10" s="474"/>
      <c r="AA10" s="474"/>
      <c r="AB10" s="475"/>
    </row>
    <row r="11" spans="1:30" s="6" customFormat="1" ht="24.95" customHeight="1">
      <c r="A11" s="53"/>
      <c r="B11" s="476" t="s">
        <v>131</v>
      </c>
      <c r="C11" s="477"/>
      <c r="D11" s="477"/>
      <c r="E11" s="477"/>
      <c r="F11" s="478"/>
      <c r="G11" s="57" t="s">
        <v>216</v>
      </c>
      <c r="H11" s="58"/>
      <c r="I11" s="58"/>
      <c r="J11" s="58"/>
      <c r="K11" s="58"/>
      <c r="L11" s="58"/>
      <c r="M11" s="58"/>
      <c r="N11" s="470">
        <f>500*12*5</f>
        <v>30000</v>
      </c>
      <c r="O11" s="471"/>
      <c r="P11" s="471"/>
      <c r="Q11" s="471"/>
      <c r="R11" s="471"/>
      <c r="S11" s="472"/>
      <c r="T11" s="458" t="s">
        <v>384</v>
      </c>
      <c r="U11" s="459"/>
      <c r="V11" s="459"/>
      <c r="W11" s="459"/>
      <c r="X11" s="459"/>
      <c r="Y11" s="459"/>
      <c r="Z11" s="459"/>
      <c r="AA11" s="459"/>
      <c r="AB11" s="460"/>
    </row>
    <row r="12" spans="1:30" s="6" customFormat="1" ht="24.95" customHeight="1">
      <c r="A12" s="53"/>
      <c r="B12" s="479"/>
      <c r="C12" s="480"/>
      <c r="D12" s="480"/>
      <c r="E12" s="480"/>
      <c r="F12" s="481"/>
      <c r="G12" s="59" t="s">
        <v>217</v>
      </c>
      <c r="H12" s="60"/>
      <c r="I12" s="60"/>
      <c r="J12" s="487" t="s">
        <v>359</v>
      </c>
      <c r="K12" s="487"/>
      <c r="L12" s="487"/>
      <c r="M12" s="60" t="s">
        <v>218</v>
      </c>
      <c r="N12" s="461">
        <f>500*10*5</f>
        <v>25000</v>
      </c>
      <c r="O12" s="462"/>
      <c r="P12" s="462"/>
      <c r="Q12" s="462"/>
      <c r="R12" s="462"/>
      <c r="S12" s="463"/>
      <c r="T12" s="464" t="s">
        <v>384</v>
      </c>
      <c r="U12" s="465"/>
      <c r="V12" s="465"/>
      <c r="W12" s="465"/>
      <c r="X12" s="465"/>
      <c r="Y12" s="465"/>
      <c r="Z12" s="465"/>
      <c r="AA12" s="465"/>
      <c r="AB12" s="466"/>
    </row>
    <row r="13" spans="1:30" s="6" customFormat="1" ht="24.95" customHeight="1">
      <c r="A13" s="53"/>
      <c r="B13" s="61"/>
      <c r="C13" s="62"/>
      <c r="D13" s="62"/>
      <c r="E13" s="62"/>
      <c r="F13" s="62"/>
      <c r="G13" s="341" t="s">
        <v>132</v>
      </c>
      <c r="H13" s="341"/>
      <c r="I13" s="341"/>
      <c r="J13" s="341"/>
      <c r="K13" s="341"/>
      <c r="L13" s="341"/>
      <c r="M13" s="341"/>
      <c r="N13" s="490">
        <f>SUM(N11:S12)</f>
        <v>55000</v>
      </c>
      <c r="O13" s="491"/>
      <c r="P13" s="491"/>
      <c r="Q13" s="491"/>
      <c r="R13" s="491"/>
      <c r="S13" s="492"/>
      <c r="T13" s="488"/>
      <c r="U13" s="488"/>
      <c r="V13" s="488"/>
      <c r="W13" s="488"/>
      <c r="X13" s="488"/>
      <c r="Y13" s="488"/>
      <c r="Z13" s="488"/>
      <c r="AA13" s="488"/>
      <c r="AB13" s="489"/>
    </row>
    <row r="14" spans="1:30" ht="24.95" customHeight="1" thickBot="1">
      <c r="A14" s="51"/>
      <c r="B14" s="428" t="s">
        <v>134</v>
      </c>
      <c r="C14" s="429"/>
      <c r="D14" s="429"/>
      <c r="E14" s="429"/>
      <c r="F14" s="429"/>
      <c r="G14" s="429"/>
      <c r="H14" s="429"/>
      <c r="I14" s="429"/>
      <c r="J14" s="429"/>
      <c r="K14" s="429"/>
      <c r="L14" s="429"/>
      <c r="M14" s="429"/>
      <c r="N14" s="499">
        <f>SUM(N10,N13)</f>
        <v>89000</v>
      </c>
      <c r="O14" s="500"/>
      <c r="P14" s="500"/>
      <c r="Q14" s="500"/>
      <c r="R14" s="500"/>
      <c r="S14" s="501"/>
      <c r="T14" s="497"/>
      <c r="U14" s="497"/>
      <c r="V14" s="497"/>
      <c r="W14" s="497"/>
      <c r="X14" s="497"/>
      <c r="Y14" s="497"/>
      <c r="Z14" s="497"/>
      <c r="AA14" s="497"/>
      <c r="AB14" s="498"/>
    </row>
    <row r="15" spans="1:30" ht="15" customHeight="1">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row>
    <row r="16" spans="1:30" ht="24.95" customHeight="1" thickBot="1">
      <c r="A16" s="52" t="s">
        <v>121</v>
      </c>
      <c r="B16" s="51"/>
      <c r="C16" s="51"/>
      <c r="D16" s="51"/>
      <c r="E16" s="51"/>
      <c r="F16" s="51"/>
      <c r="G16" s="51"/>
      <c r="H16" s="51"/>
      <c r="I16" s="51"/>
      <c r="J16" s="51"/>
      <c r="K16" s="51"/>
      <c r="L16" s="51"/>
      <c r="M16" s="51"/>
      <c r="N16" s="51"/>
      <c r="O16" s="51"/>
      <c r="P16" s="51"/>
      <c r="Q16" s="51"/>
      <c r="R16" s="51"/>
      <c r="S16" s="51"/>
      <c r="T16" s="51"/>
      <c r="U16" s="51"/>
      <c r="V16" s="51"/>
      <c r="W16" s="51"/>
      <c r="X16" s="51"/>
      <c r="Y16" s="51" t="s">
        <v>129</v>
      </c>
      <c r="Z16" s="51"/>
      <c r="AA16" s="51"/>
      <c r="AB16" s="51"/>
    </row>
    <row r="17" spans="1:28" ht="24.95" customHeight="1" thickBot="1">
      <c r="A17" s="51"/>
      <c r="B17" s="502" t="s">
        <v>130</v>
      </c>
      <c r="C17" s="503"/>
      <c r="D17" s="503"/>
      <c r="E17" s="508" t="s">
        <v>219</v>
      </c>
      <c r="F17" s="503"/>
      <c r="G17" s="503"/>
      <c r="H17" s="503"/>
      <c r="I17" s="503"/>
      <c r="J17" s="503"/>
      <c r="K17" s="503"/>
      <c r="L17" s="503"/>
      <c r="M17" s="503"/>
      <c r="N17" s="502" t="s">
        <v>122</v>
      </c>
      <c r="O17" s="503"/>
      <c r="P17" s="503"/>
      <c r="Q17" s="503"/>
      <c r="R17" s="503"/>
      <c r="S17" s="504"/>
      <c r="T17" s="493" t="s">
        <v>15</v>
      </c>
      <c r="U17" s="493"/>
      <c r="V17" s="493"/>
      <c r="W17" s="493"/>
      <c r="X17" s="493"/>
      <c r="Y17" s="493"/>
      <c r="Z17" s="493"/>
      <c r="AA17" s="493"/>
      <c r="AB17" s="494"/>
    </row>
    <row r="18" spans="1:28" ht="20.100000000000001" customHeight="1">
      <c r="A18" s="51"/>
      <c r="B18" s="523" t="s">
        <v>135</v>
      </c>
      <c r="C18" s="524"/>
      <c r="D18" s="525"/>
      <c r="E18" s="509" t="s">
        <v>225</v>
      </c>
      <c r="F18" s="510"/>
      <c r="G18" s="510"/>
      <c r="H18" s="510"/>
      <c r="I18" s="510"/>
      <c r="J18" s="510"/>
      <c r="K18" s="510"/>
      <c r="L18" s="510"/>
      <c r="M18" s="510"/>
      <c r="N18" s="534">
        <f>N19</f>
        <v>10500</v>
      </c>
      <c r="O18" s="535"/>
      <c r="P18" s="535"/>
      <c r="Q18" s="535"/>
      <c r="R18" s="535"/>
      <c r="S18" s="536"/>
      <c r="T18" s="150"/>
      <c r="U18" s="1"/>
      <c r="V18" s="1"/>
      <c r="W18" s="1"/>
      <c r="X18" s="1"/>
      <c r="Y18" s="1"/>
      <c r="Z18" s="1"/>
      <c r="AA18" s="1"/>
      <c r="AB18" s="151"/>
    </row>
    <row r="19" spans="1:28" ht="20.100000000000001" customHeight="1">
      <c r="A19" s="51"/>
      <c r="B19" s="513"/>
      <c r="C19" s="514"/>
      <c r="D19" s="526"/>
      <c r="E19" s="161"/>
      <c r="F19" s="527" t="s">
        <v>220</v>
      </c>
      <c r="G19" s="528"/>
      <c r="H19" s="528"/>
      <c r="I19" s="528"/>
      <c r="J19" s="528"/>
      <c r="K19" s="528"/>
      <c r="L19" s="528"/>
      <c r="M19" s="528"/>
      <c r="N19" s="410">
        <f>2100*5</f>
        <v>10500</v>
      </c>
      <c r="O19" s="411"/>
      <c r="P19" s="411"/>
      <c r="Q19" s="411"/>
      <c r="R19" s="411"/>
      <c r="S19" s="412"/>
      <c r="T19" s="193" t="s">
        <v>336</v>
      </c>
      <c r="U19" s="194"/>
      <c r="V19" s="194"/>
      <c r="W19" s="194"/>
      <c r="X19" s="194"/>
      <c r="Y19" s="194"/>
      <c r="Z19" s="194"/>
      <c r="AA19" s="194"/>
      <c r="AB19" s="195"/>
    </row>
    <row r="20" spans="1:28" s="6" customFormat="1" ht="20.100000000000001" customHeight="1">
      <c r="A20" s="53"/>
      <c r="B20" s="513"/>
      <c r="C20" s="514"/>
      <c r="D20" s="526"/>
      <c r="E20" s="533" t="s">
        <v>222</v>
      </c>
      <c r="F20" s="262"/>
      <c r="G20" s="262"/>
      <c r="H20" s="262"/>
      <c r="I20" s="262"/>
      <c r="J20" s="262"/>
      <c r="K20" s="262"/>
      <c r="L20" s="262"/>
      <c r="M20" s="262"/>
      <c r="N20" s="505">
        <f>SUM(N21:S27)</f>
        <v>18500</v>
      </c>
      <c r="O20" s="506"/>
      <c r="P20" s="506"/>
      <c r="Q20" s="506"/>
      <c r="R20" s="506"/>
      <c r="S20" s="507"/>
      <c r="T20" s="495"/>
      <c r="U20" s="495"/>
      <c r="V20" s="495"/>
      <c r="W20" s="495"/>
      <c r="X20" s="495"/>
      <c r="Y20" s="495"/>
      <c r="Z20" s="495"/>
      <c r="AA20" s="495"/>
      <c r="AB20" s="496"/>
    </row>
    <row r="21" spans="1:28" s="6" customFormat="1" ht="20.100000000000001" customHeight="1">
      <c r="A21" s="53"/>
      <c r="B21" s="513"/>
      <c r="C21" s="514"/>
      <c r="D21" s="526"/>
      <c r="E21" s="152"/>
      <c r="F21" s="531" t="s">
        <v>223</v>
      </c>
      <c r="G21" s="532"/>
      <c r="H21" s="532"/>
      <c r="I21" s="532"/>
      <c r="J21" s="532"/>
      <c r="K21" s="532"/>
      <c r="L21" s="532"/>
      <c r="M21" s="532"/>
      <c r="N21" s="404">
        <v>10000</v>
      </c>
      <c r="O21" s="405"/>
      <c r="P21" s="405"/>
      <c r="Q21" s="405"/>
      <c r="R21" s="405"/>
      <c r="S21" s="406"/>
      <c r="T21" s="432" t="s">
        <v>385</v>
      </c>
      <c r="U21" s="432"/>
      <c r="V21" s="432"/>
      <c r="W21" s="432"/>
      <c r="X21" s="432"/>
      <c r="Y21" s="432"/>
      <c r="Z21" s="432"/>
      <c r="AA21" s="432"/>
      <c r="AB21" s="433"/>
    </row>
    <row r="22" spans="1:28" s="6" customFormat="1" ht="20.100000000000001" customHeight="1">
      <c r="A22" s="53"/>
      <c r="B22" s="513"/>
      <c r="C22" s="514"/>
      <c r="D22" s="526"/>
      <c r="E22" s="152"/>
      <c r="F22" s="153" t="s">
        <v>224</v>
      </c>
      <c r="G22" s="154"/>
      <c r="H22" s="154"/>
      <c r="I22" s="154"/>
      <c r="J22" s="154"/>
      <c r="K22" s="154"/>
      <c r="L22" s="154"/>
      <c r="M22" s="154"/>
      <c r="N22" s="404">
        <v>2000</v>
      </c>
      <c r="O22" s="405"/>
      <c r="P22" s="405"/>
      <c r="Q22" s="405"/>
      <c r="R22" s="405"/>
      <c r="S22" s="406"/>
      <c r="T22" s="432"/>
      <c r="U22" s="432"/>
      <c r="V22" s="432"/>
      <c r="W22" s="432"/>
      <c r="X22" s="432"/>
      <c r="Y22" s="432"/>
      <c r="Z22" s="432"/>
      <c r="AA22" s="432"/>
      <c r="AB22" s="433"/>
    </row>
    <row r="23" spans="1:28" s="6" customFormat="1" ht="20.100000000000001" customHeight="1">
      <c r="A23" s="53"/>
      <c r="B23" s="513"/>
      <c r="C23" s="514"/>
      <c r="D23" s="526"/>
      <c r="E23" s="152"/>
      <c r="F23" s="529" t="s">
        <v>226</v>
      </c>
      <c r="G23" s="530"/>
      <c r="H23" s="530"/>
      <c r="I23" s="530"/>
      <c r="J23" s="530"/>
      <c r="K23" s="530"/>
      <c r="L23" s="530"/>
      <c r="M23" s="530"/>
      <c r="N23" s="404">
        <v>1000</v>
      </c>
      <c r="O23" s="405"/>
      <c r="P23" s="405"/>
      <c r="Q23" s="405"/>
      <c r="R23" s="405"/>
      <c r="S23" s="406"/>
      <c r="T23" s="432" t="s">
        <v>364</v>
      </c>
      <c r="U23" s="432"/>
      <c r="V23" s="432"/>
      <c r="W23" s="432"/>
      <c r="X23" s="432"/>
      <c r="Y23" s="432"/>
      <c r="Z23" s="432"/>
      <c r="AA23" s="432"/>
      <c r="AB23" s="433"/>
    </row>
    <row r="24" spans="1:28" ht="20.100000000000001" customHeight="1">
      <c r="A24" s="51"/>
      <c r="B24" s="513"/>
      <c r="C24" s="514"/>
      <c r="D24" s="526"/>
      <c r="E24" s="152"/>
      <c r="F24" s="529" t="s">
        <v>227</v>
      </c>
      <c r="G24" s="530"/>
      <c r="H24" s="530"/>
      <c r="I24" s="530"/>
      <c r="J24" s="530"/>
      <c r="K24" s="530"/>
      <c r="L24" s="530"/>
      <c r="M24" s="530"/>
      <c r="N24" s="413">
        <v>500</v>
      </c>
      <c r="O24" s="414"/>
      <c r="P24" s="414"/>
      <c r="Q24" s="414"/>
      <c r="R24" s="414"/>
      <c r="S24" s="415"/>
      <c r="T24" s="398" t="s">
        <v>360</v>
      </c>
      <c r="U24" s="399"/>
      <c r="V24" s="399"/>
      <c r="W24" s="399"/>
      <c r="X24" s="399"/>
      <c r="Y24" s="399"/>
      <c r="Z24" s="399"/>
      <c r="AA24" s="399"/>
      <c r="AB24" s="400"/>
    </row>
    <row r="25" spans="1:28" ht="20.100000000000001" customHeight="1">
      <c r="A25" s="51"/>
      <c r="B25" s="513"/>
      <c r="C25" s="514"/>
      <c r="D25" s="526"/>
      <c r="E25" s="152"/>
      <c r="F25" s="155" t="s">
        <v>228</v>
      </c>
      <c r="G25" s="156"/>
      <c r="H25" s="156"/>
      <c r="I25" s="156"/>
      <c r="J25" s="156"/>
      <c r="K25" s="156"/>
      <c r="L25" s="156"/>
      <c r="M25" s="156"/>
      <c r="N25" s="413">
        <v>3000</v>
      </c>
      <c r="O25" s="414"/>
      <c r="P25" s="414"/>
      <c r="Q25" s="414"/>
      <c r="R25" s="414"/>
      <c r="S25" s="415"/>
      <c r="T25" s="398" t="s">
        <v>357</v>
      </c>
      <c r="U25" s="399"/>
      <c r="V25" s="399"/>
      <c r="W25" s="399"/>
      <c r="X25" s="399"/>
      <c r="Y25" s="399"/>
      <c r="Z25" s="399"/>
      <c r="AA25" s="399"/>
      <c r="AB25" s="400"/>
    </row>
    <row r="26" spans="1:28" ht="20.100000000000001" customHeight="1">
      <c r="A26" s="51"/>
      <c r="B26" s="513"/>
      <c r="C26" s="514"/>
      <c r="D26" s="526"/>
      <c r="E26" s="152"/>
      <c r="F26" s="529" t="s">
        <v>221</v>
      </c>
      <c r="G26" s="530"/>
      <c r="H26" s="530"/>
      <c r="I26" s="530"/>
      <c r="J26" s="530"/>
      <c r="K26" s="530"/>
      <c r="L26" s="530"/>
      <c r="M26" s="530"/>
      <c r="N26" s="413">
        <v>1000</v>
      </c>
      <c r="O26" s="414"/>
      <c r="P26" s="414"/>
      <c r="Q26" s="414"/>
      <c r="R26" s="414"/>
      <c r="S26" s="415"/>
      <c r="T26" s="401" t="s">
        <v>358</v>
      </c>
      <c r="U26" s="402"/>
      <c r="V26" s="402"/>
      <c r="W26" s="402"/>
      <c r="X26" s="402"/>
      <c r="Y26" s="402"/>
      <c r="Z26" s="402"/>
      <c r="AA26" s="402"/>
      <c r="AB26" s="403"/>
    </row>
    <row r="27" spans="1:28" ht="20.100000000000001" customHeight="1">
      <c r="A27" s="51"/>
      <c r="B27" s="513"/>
      <c r="C27" s="514"/>
      <c r="D27" s="526"/>
      <c r="E27" s="157"/>
      <c r="F27" s="518" t="s">
        <v>220</v>
      </c>
      <c r="G27" s="519"/>
      <c r="H27" s="519"/>
      <c r="I27" s="519"/>
      <c r="J27" s="519"/>
      <c r="K27" s="519"/>
      <c r="L27" s="519"/>
      <c r="M27" s="519"/>
      <c r="N27" s="410">
        <v>1000</v>
      </c>
      <c r="O27" s="411"/>
      <c r="P27" s="411"/>
      <c r="Q27" s="411"/>
      <c r="R27" s="411"/>
      <c r="S27" s="412"/>
      <c r="T27" s="407" t="s">
        <v>356</v>
      </c>
      <c r="U27" s="408"/>
      <c r="V27" s="408"/>
      <c r="W27" s="408"/>
      <c r="X27" s="408"/>
      <c r="Y27" s="408"/>
      <c r="Z27" s="408"/>
      <c r="AA27" s="408"/>
      <c r="AB27" s="409"/>
    </row>
    <row r="28" spans="1:28" ht="20.100000000000001" customHeight="1">
      <c r="A28" s="51"/>
      <c r="B28" s="513"/>
      <c r="C28" s="514"/>
      <c r="D28" s="526"/>
      <c r="E28" s="158" t="s">
        <v>229</v>
      </c>
      <c r="F28" s="72"/>
      <c r="G28" s="72"/>
      <c r="H28" s="72"/>
      <c r="I28" s="72"/>
      <c r="J28" s="72"/>
      <c r="K28" s="72"/>
      <c r="L28" s="72"/>
      <c r="M28" s="72"/>
      <c r="N28" s="419">
        <f>'(3)活動計画書（様式１-２-1）'!W63</f>
        <v>39400</v>
      </c>
      <c r="O28" s="420"/>
      <c r="P28" s="420"/>
      <c r="Q28" s="420"/>
      <c r="R28" s="420"/>
      <c r="S28" s="421"/>
      <c r="T28" s="196" t="s">
        <v>363</v>
      </c>
      <c r="U28" s="159"/>
      <c r="V28" s="159"/>
      <c r="W28" s="159"/>
      <c r="X28" s="159"/>
      <c r="Y28" s="159"/>
      <c r="Z28" s="159"/>
      <c r="AA28" s="159"/>
      <c r="AB28" s="160"/>
    </row>
    <row r="29" spans="1:28" s="6" customFormat="1" ht="20.100000000000001" customHeight="1">
      <c r="A29" s="53"/>
      <c r="B29" s="445" t="s">
        <v>138</v>
      </c>
      <c r="C29" s="278"/>
      <c r="D29" s="278"/>
      <c r="E29" s="278"/>
      <c r="F29" s="278"/>
      <c r="G29" s="278"/>
      <c r="H29" s="278"/>
      <c r="I29" s="278"/>
      <c r="J29" s="278"/>
      <c r="K29" s="278"/>
      <c r="L29" s="278"/>
      <c r="M29" s="278"/>
      <c r="N29" s="490">
        <f>SUM(N28,N20,N18)</f>
        <v>68400</v>
      </c>
      <c r="O29" s="491"/>
      <c r="P29" s="491"/>
      <c r="Q29" s="491"/>
      <c r="R29" s="491"/>
      <c r="S29" s="492"/>
      <c r="T29" s="515"/>
      <c r="U29" s="516"/>
      <c r="V29" s="516"/>
      <c r="W29" s="516"/>
      <c r="X29" s="516"/>
      <c r="Y29" s="516"/>
      <c r="Z29" s="516"/>
      <c r="AA29" s="516"/>
      <c r="AB29" s="517"/>
    </row>
    <row r="30" spans="1:28" s="6" customFormat="1" ht="20.100000000000001" customHeight="1">
      <c r="A30" s="53"/>
      <c r="B30" s="511" t="s">
        <v>136</v>
      </c>
      <c r="C30" s="512"/>
      <c r="D30" s="512"/>
      <c r="E30" s="422" t="s">
        <v>365</v>
      </c>
      <c r="F30" s="423"/>
      <c r="G30" s="423"/>
      <c r="H30" s="423"/>
      <c r="I30" s="423"/>
      <c r="J30" s="423"/>
      <c r="K30" s="423"/>
      <c r="L30" s="423"/>
      <c r="M30" s="424"/>
      <c r="N30" s="437">
        <v>1000</v>
      </c>
      <c r="O30" s="438"/>
      <c r="P30" s="438"/>
      <c r="Q30" s="438"/>
      <c r="R30" s="438"/>
      <c r="S30" s="439"/>
      <c r="T30" s="440" t="s">
        <v>387</v>
      </c>
      <c r="U30" s="441"/>
      <c r="V30" s="441"/>
      <c r="W30" s="441"/>
      <c r="X30" s="441"/>
      <c r="Y30" s="441"/>
      <c r="Z30" s="441"/>
      <c r="AA30" s="441"/>
      <c r="AB30" s="442"/>
    </row>
    <row r="31" spans="1:28" s="6" customFormat="1" ht="20.100000000000001" customHeight="1">
      <c r="A31" s="53"/>
      <c r="B31" s="513"/>
      <c r="C31" s="514"/>
      <c r="D31" s="514"/>
      <c r="E31" s="425" t="s">
        <v>366</v>
      </c>
      <c r="F31" s="426"/>
      <c r="G31" s="426"/>
      <c r="H31" s="426"/>
      <c r="I31" s="426"/>
      <c r="J31" s="426"/>
      <c r="K31" s="426"/>
      <c r="L31" s="426"/>
      <c r="M31" s="427"/>
      <c r="N31" s="404">
        <f>10*12*20*5</f>
        <v>12000</v>
      </c>
      <c r="O31" s="405"/>
      <c r="P31" s="405"/>
      <c r="Q31" s="405"/>
      <c r="R31" s="405"/>
      <c r="S31" s="406"/>
      <c r="T31" s="520" t="s">
        <v>386</v>
      </c>
      <c r="U31" s="521"/>
      <c r="V31" s="521"/>
      <c r="W31" s="521"/>
      <c r="X31" s="521"/>
      <c r="Y31" s="521"/>
      <c r="Z31" s="521"/>
      <c r="AA31" s="521"/>
      <c r="AB31" s="522"/>
    </row>
    <row r="32" spans="1:28" s="6" customFormat="1" ht="20.100000000000001" customHeight="1">
      <c r="A32" s="53"/>
      <c r="B32" s="513"/>
      <c r="C32" s="514"/>
      <c r="D32" s="514"/>
      <c r="E32" s="425" t="s">
        <v>395</v>
      </c>
      <c r="F32" s="426"/>
      <c r="G32" s="426"/>
      <c r="H32" s="426"/>
      <c r="I32" s="426"/>
      <c r="J32" s="426"/>
      <c r="K32" s="426"/>
      <c r="L32" s="426"/>
      <c r="M32" s="427"/>
      <c r="N32" s="404">
        <f>500*8</f>
        <v>4000</v>
      </c>
      <c r="O32" s="405"/>
      <c r="P32" s="405"/>
      <c r="Q32" s="405"/>
      <c r="R32" s="405"/>
      <c r="S32" s="406"/>
      <c r="T32" s="520" t="s">
        <v>396</v>
      </c>
      <c r="U32" s="521"/>
      <c r="V32" s="521"/>
      <c r="W32" s="521"/>
      <c r="X32" s="521"/>
      <c r="Y32" s="521"/>
      <c r="Z32" s="521"/>
      <c r="AA32" s="521"/>
      <c r="AB32" s="522"/>
    </row>
    <row r="33" spans="1:28" s="6" customFormat="1" ht="20.100000000000001" customHeight="1">
      <c r="A33" s="53"/>
      <c r="B33" s="513"/>
      <c r="C33" s="514"/>
      <c r="D33" s="514"/>
      <c r="E33" s="425" t="s">
        <v>397</v>
      </c>
      <c r="F33" s="426"/>
      <c r="G33" s="426"/>
      <c r="H33" s="426"/>
      <c r="I33" s="426"/>
      <c r="J33" s="426"/>
      <c r="K33" s="426"/>
      <c r="L33" s="426"/>
      <c r="M33" s="427"/>
      <c r="N33" s="404">
        <v>3600</v>
      </c>
      <c r="O33" s="405"/>
      <c r="P33" s="405"/>
      <c r="Q33" s="405"/>
      <c r="R33" s="405"/>
      <c r="S33" s="406"/>
      <c r="T33" s="450" t="s">
        <v>398</v>
      </c>
      <c r="U33" s="432"/>
      <c r="V33" s="432"/>
      <c r="W33" s="432"/>
      <c r="X33" s="432"/>
      <c r="Y33" s="432"/>
      <c r="Z33" s="432"/>
      <c r="AA33" s="432"/>
      <c r="AB33" s="433"/>
    </row>
    <row r="34" spans="1:28" s="6" customFormat="1" ht="20.100000000000001" customHeight="1">
      <c r="A34" s="53"/>
      <c r="B34" s="513"/>
      <c r="C34" s="514"/>
      <c r="D34" s="514"/>
      <c r="E34" s="416"/>
      <c r="F34" s="417"/>
      <c r="G34" s="417"/>
      <c r="H34" s="417"/>
      <c r="I34" s="417"/>
      <c r="J34" s="417"/>
      <c r="K34" s="417"/>
      <c r="L34" s="417"/>
      <c r="M34" s="418"/>
      <c r="N34" s="451"/>
      <c r="O34" s="452"/>
      <c r="P34" s="452"/>
      <c r="Q34" s="452"/>
      <c r="R34" s="452"/>
      <c r="S34" s="453"/>
      <c r="T34" s="454"/>
      <c r="U34" s="454"/>
      <c r="V34" s="454"/>
      <c r="W34" s="454"/>
      <c r="X34" s="454"/>
      <c r="Y34" s="454"/>
      <c r="Z34" s="454"/>
      <c r="AA34" s="454"/>
      <c r="AB34" s="455"/>
    </row>
    <row r="35" spans="1:28" s="6" customFormat="1" ht="20.100000000000001" customHeight="1">
      <c r="A35" s="53"/>
      <c r="B35" s="445" t="s">
        <v>139</v>
      </c>
      <c r="C35" s="278"/>
      <c r="D35" s="278"/>
      <c r="E35" s="278"/>
      <c r="F35" s="278"/>
      <c r="G35" s="278"/>
      <c r="H35" s="278"/>
      <c r="I35" s="278"/>
      <c r="J35" s="278"/>
      <c r="K35" s="278"/>
      <c r="L35" s="278"/>
      <c r="M35" s="446"/>
      <c r="N35" s="447">
        <f>SUM(N30:S34)</f>
        <v>20600</v>
      </c>
      <c r="O35" s="448"/>
      <c r="P35" s="448"/>
      <c r="Q35" s="448"/>
      <c r="R35" s="448"/>
      <c r="S35" s="449"/>
      <c r="T35" s="443"/>
      <c r="U35" s="443"/>
      <c r="V35" s="443"/>
      <c r="W35" s="443"/>
      <c r="X35" s="443"/>
      <c r="Y35" s="443"/>
      <c r="Z35" s="443"/>
      <c r="AA35" s="443"/>
      <c r="AB35" s="444"/>
    </row>
    <row r="36" spans="1:28" ht="24.95" customHeight="1" thickBot="1">
      <c r="A36" s="51"/>
      <c r="B36" s="428" t="s">
        <v>140</v>
      </c>
      <c r="C36" s="429"/>
      <c r="D36" s="429"/>
      <c r="E36" s="429"/>
      <c r="F36" s="429"/>
      <c r="G36" s="429"/>
      <c r="H36" s="429"/>
      <c r="I36" s="429"/>
      <c r="J36" s="429"/>
      <c r="K36" s="429"/>
      <c r="L36" s="429"/>
      <c r="M36" s="429"/>
      <c r="N36" s="434">
        <f>N35+N29</f>
        <v>89000</v>
      </c>
      <c r="O36" s="435"/>
      <c r="P36" s="435"/>
      <c r="Q36" s="435"/>
      <c r="R36" s="435"/>
      <c r="S36" s="436"/>
      <c r="T36" s="430" t="s">
        <v>141</v>
      </c>
      <c r="U36" s="430"/>
      <c r="V36" s="430"/>
      <c r="W36" s="430"/>
      <c r="X36" s="430"/>
      <c r="Y36" s="430"/>
      <c r="Z36" s="430"/>
      <c r="AA36" s="430"/>
      <c r="AB36" s="431"/>
    </row>
    <row r="37" spans="1:28" ht="15" customHeight="1">
      <c r="A37" s="51"/>
      <c r="B37" s="51" t="s">
        <v>51</v>
      </c>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row>
  </sheetData>
  <sheetProtection formatCells="0" formatColumns="0" formatRows="0" insertColumns="0" insertRows="0" insertHyperlinks="0" deleteColumns="0" deleteRows="0" selectLockedCells="1" sort="0" autoFilter="0" pivotTables="0"/>
  <mergeCells count="78">
    <mergeCell ref="B30:D34"/>
    <mergeCell ref="T29:AB29"/>
    <mergeCell ref="B29:M29"/>
    <mergeCell ref="N29:S29"/>
    <mergeCell ref="F27:M27"/>
    <mergeCell ref="T31:AB31"/>
    <mergeCell ref="T32:AB32"/>
    <mergeCell ref="B18:D28"/>
    <mergeCell ref="F19:M19"/>
    <mergeCell ref="F24:M24"/>
    <mergeCell ref="F26:M26"/>
    <mergeCell ref="F21:M21"/>
    <mergeCell ref="F23:M23"/>
    <mergeCell ref="E20:M20"/>
    <mergeCell ref="N19:S19"/>
    <mergeCell ref="N18:S18"/>
    <mergeCell ref="T13:AB13"/>
    <mergeCell ref="A6:AD7"/>
    <mergeCell ref="N13:S13"/>
    <mergeCell ref="T21:AB21"/>
    <mergeCell ref="T17:AB17"/>
    <mergeCell ref="T20:AB20"/>
    <mergeCell ref="G13:M13"/>
    <mergeCell ref="T14:AB14"/>
    <mergeCell ref="N14:S14"/>
    <mergeCell ref="B14:M14"/>
    <mergeCell ref="N17:S17"/>
    <mergeCell ref="N20:S20"/>
    <mergeCell ref="N21:S21"/>
    <mergeCell ref="B17:D17"/>
    <mergeCell ref="E17:M17"/>
    <mergeCell ref="E18:M18"/>
    <mergeCell ref="B2:J2"/>
    <mergeCell ref="T9:AB9"/>
    <mergeCell ref="T11:AB11"/>
    <mergeCell ref="N12:S12"/>
    <mergeCell ref="T12:AB12"/>
    <mergeCell ref="B9:M9"/>
    <mergeCell ref="N9:S9"/>
    <mergeCell ref="N11:S11"/>
    <mergeCell ref="T10:AB10"/>
    <mergeCell ref="B11:F12"/>
    <mergeCell ref="N10:S10"/>
    <mergeCell ref="Q4:AB4"/>
    <mergeCell ref="Q5:AB5"/>
    <mergeCell ref="J12:L12"/>
    <mergeCell ref="B36:M36"/>
    <mergeCell ref="T36:AB36"/>
    <mergeCell ref="T22:AB22"/>
    <mergeCell ref="T23:AB23"/>
    <mergeCell ref="N23:S23"/>
    <mergeCell ref="N36:S36"/>
    <mergeCell ref="N22:S22"/>
    <mergeCell ref="N30:S30"/>
    <mergeCell ref="T30:AB30"/>
    <mergeCell ref="N33:S33"/>
    <mergeCell ref="T35:AB35"/>
    <mergeCell ref="B35:M35"/>
    <mergeCell ref="N35:S35"/>
    <mergeCell ref="T33:AB33"/>
    <mergeCell ref="N34:S34"/>
    <mergeCell ref="T34:AB34"/>
    <mergeCell ref="E34:M34"/>
    <mergeCell ref="N28:S28"/>
    <mergeCell ref="E30:M30"/>
    <mergeCell ref="E31:M31"/>
    <mergeCell ref="E32:M32"/>
    <mergeCell ref="E33:M33"/>
    <mergeCell ref="T24:AB24"/>
    <mergeCell ref="T25:AB25"/>
    <mergeCell ref="T26:AB26"/>
    <mergeCell ref="N31:S31"/>
    <mergeCell ref="N32:S32"/>
    <mergeCell ref="T27:AB27"/>
    <mergeCell ref="N27:S27"/>
    <mergeCell ref="N24:S24"/>
    <mergeCell ref="N25:S25"/>
    <mergeCell ref="N26:S26"/>
  </mergeCells>
  <phoneticPr fontId="4"/>
  <dataValidations count="1">
    <dataValidation imeMode="off" allowBlank="1" showInputMessage="1" showErrorMessage="1" sqref="N11:N14 N29:N36 N20:N23"/>
  </dataValidations>
  <hyperlinks>
    <hyperlink ref="B2:H2" location="はじめに!A1" display="「はじめに」に戻る"/>
  </hyperlinks>
  <printOptions horizontalCentered="1"/>
  <pageMargins left="0.70866141732283472" right="0.70866141732283472" top="0.74803149606299213" bottom="0.74803149606299213" header="0.31496062992125984" footer="0.31496062992125984"/>
  <pageSetup paperSize="9" orientation="portrait" r:id="rId1"/>
  <ignoredErrors>
    <ignoredError sqref="N35:S35 O36:S3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K30"/>
  <sheetViews>
    <sheetView showGridLines="0" view="pageBreakPreview" zoomScaleNormal="100" zoomScaleSheetLayoutView="100" workbookViewId="0">
      <pane ySplit="3" topLeftCell="A28" activePane="bottomLeft" state="frozen"/>
      <selection activeCell="AL7" sqref="AL7"/>
      <selection pane="bottomLeft" activeCell="AN16" sqref="AN16"/>
    </sheetView>
  </sheetViews>
  <sheetFormatPr defaultColWidth="9" defaultRowHeight="15" customHeight="1"/>
  <cols>
    <col min="1" max="36" width="2.625" style="2" customWidth="1"/>
    <col min="37" max="52" width="3.125" style="2" customWidth="1"/>
    <col min="53" max="16384" width="9" style="2"/>
  </cols>
  <sheetData>
    <row r="1" spans="1:37" ht="3.75" customHeight="1"/>
    <row r="2" spans="1:37" ht="21.75" customHeight="1">
      <c r="B2" s="254" t="s">
        <v>44</v>
      </c>
      <c r="C2" s="254"/>
      <c r="D2" s="254"/>
      <c r="E2" s="254"/>
      <c r="F2" s="254"/>
      <c r="G2" s="254"/>
      <c r="H2" s="254"/>
      <c r="I2" s="254"/>
      <c r="J2" s="254"/>
    </row>
    <row r="3" spans="1:37" ht="3.75" customHeight="1"/>
    <row r="4" spans="1:37" ht="15" customHeight="1">
      <c r="A4" s="2" t="s">
        <v>144</v>
      </c>
    </row>
    <row r="7" spans="1:37" ht="15" customHeight="1">
      <c r="A7" s="255" t="s">
        <v>214</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row>
    <row r="8" spans="1:37" ht="15" customHeight="1">
      <c r="A8" s="255"/>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row>
    <row r="10" spans="1:37" ht="15" customHeight="1">
      <c r="AI10" s="199"/>
      <c r="AJ10" s="68"/>
      <c r="AK10" s="198"/>
    </row>
    <row r="11" spans="1:37" s="51" customFormat="1" ht="15" customHeight="1">
      <c r="V11" s="541" t="s">
        <v>367</v>
      </c>
      <c r="W11" s="541"/>
      <c r="X11" s="541"/>
      <c r="Y11" s="68" t="s">
        <v>2</v>
      </c>
      <c r="Z11" s="540">
        <v>10</v>
      </c>
      <c r="AA11" s="540"/>
      <c r="AB11" s="68" t="s">
        <v>1</v>
      </c>
      <c r="AC11" s="201">
        <v>5</v>
      </c>
      <c r="AD11" s="68" t="s">
        <v>0</v>
      </c>
    </row>
    <row r="12" spans="1:37" s="51" customFormat="1" ht="15" customHeight="1">
      <c r="Y12" s="200"/>
      <c r="AA12" s="200"/>
      <c r="AC12" s="200"/>
    </row>
    <row r="13" spans="1:37" s="51" customFormat="1" ht="15" customHeight="1">
      <c r="A13" s="51" t="s">
        <v>128</v>
      </c>
    </row>
    <row r="14" spans="1:37" s="51" customFormat="1" ht="15" customHeight="1">
      <c r="Q14" s="70"/>
      <c r="R14" s="70"/>
      <c r="S14" s="537" t="str">
        <f>はじめに!G8</f>
        <v>福岡市中央区天神1-8-1</v>
      </c>
      <c r="T14" s="537"/>
      <c r="U14" s="537"/>
      <c r="V14" s="537"/>
      <c r="W14" s="537"/>
      <c r="X14" s="537"/>
      <c r="Y14" s="537"/>
      <c r="Z14" s="537"/>
      <c r="AA14" s="537"/>
      <c r="AB14" s="537"/>
      <c r="AC14" s="537"/>
      <c r="AD14" s="537"/>
    </row>
    <row r="15" spans="1:37" s="51" customFormat="1" ht="15" customHeight="1">
      <c r="P15" s="259" t="s">
        <v>4</v>
      </c>
      <c r="Q15" s="259"/>
      <c r="R15" s="259"/>
      <c r="S15" s="537"/>
      <c r="T15" s="537"/>
      <c r="U15" s="537"/>
      <c r="V15" s="537"/>
      <c r="W15" s="537"/>
      <c r="X15" s="537"/>
      <c r="Y15" s="537"/>
      <c r="Z15" s="537"/>
      <c r="AA15" s="537"/>
      <c r="AB15" s="537"/>
      <c r="AC15" s="537"/>
      <c r="AD15" s="537"/>
    </row>
    <row r="16" spans="1:37" s="51" customFormat="1" ht="15" customHeight="1">
      <c r="P16" s="71"/>
      <c r="Q16" s="71"/>
      <c r="R16" s="71"/>
      <c r="S16" s="538" t="str">
        <f>はじめに!G5</f>
        <v>ふくおか国際交流の会</v>
      </c>
      <c r="T16" s="538"/>
      <c r="U16" s="538"/>
      <c r="V16" s="538"/>
      <c r="W16" s="538"/>
      <c r="X16" s="538"/>
      <c r="Y16" s="538"/>
      <c r="Z16" s="538"/>
      <c r="AA16" s="538"/>
      <c r="AB16" s="538"/>
      <c r="AC16" s="538"/>
      <c r="AD16" s="538"/>
    </row>
    <row r="17" spans="1:30" s="51" customFormat="1" ht="15" customHeight="1">
      <c r="P17" s="259" t="s">
        <v>5</v>
      </c>
      <c r="Q17" s="259"/>
      <c r="R17" s="259"/>
      <c r="S17" s="539"/>
      <c r="T17" s="539"/>
      <c r="U17" s="539"/>
      <c r="V17" s="539"/>
      <c r="W17" s="539"/>
      <c r="X17" s="539"/>
      <c r="Y17" s="539"/>
      <c r="Z17" s="539"/>
      <c r="AA17" s="539"/>
      <c r="AB17" s="539"/>
      <c r="AC17" s="539"/>
      <c r="AD17" s="539"/>
    </row>
    <row r="18" spans="1:30" s="51" customFormat="1" ht="15" customHeight="1">
      <c r="P18" s="71"/>
      <c r="Q18" s="71"/>
      <c r="R18" s="71"/>
      <c r="S18" s="538" t="str">
        <f>はじめに!G6</f>
        <v>福岡　太郎</v>
      </c>
      <c r="T18" s="538"/>
      <c r="U18" s="538"/>
      <c r="V18" s="538"/>
      <c r="W18" s="538"/>
      <c r="X18" s="538"/>
      <c r="Y18" s="538"/>
      <c r="Z18" s="538"/>
      <c r="AA18" s="538"/>
      <c r="AB18" s="538"/>
      <c r="AC18" s="538"/>
      <c r="AD18" s="538"/>
    </row>
    <row r="19" spans="1:30" s="51" customFormat="1" ht="15" customHeight="1">
      <c r="P19" s="260" t="s">
        <v>7</v>
      </c>
      <c r="Q19" s="260"/>
      <c r="R19" s="260"/>
      <c r="S19" s="539"/>
      <c r="T19" s="539"/>
      <c r="U19" s="539"/>
      <c r="V19" s="539"/>
      <c r="W19" s="539"/>
      <c r="X19" s="539"/>
      <c r="Y19" s="539"/>
      <c r="Z19" s="539"/>
      <c r="AA19" s="539"/>
      <c r="AB19" s="539"/>
      <c r="AC19" s="539"/>
      <c r="AD19" s="539"/>
    </row>
    <row r="20" spans="1:30" s="51" customFormat="1" ht="15" customHeight="1"/>
    <row r="21" spans="1:30" s="51" customFormat="1" ht="20.100000000000001" customHeight="1"/>
    <row r="22" spans="1:30" s="51" customFormat="1" ht="20.100000000000001" customHeight="1">
      <c r="B22" s="202"/>
      <c r="C22" s="202"/>
      <c r="D22" s="199" t="s">
        <v>367</v>
      </c>
      <c r="E22" s="51" t="s">
        <v>27</v>
      </c>
      <c r="F22" s="173">
        <v>9</v>
      </c>
      <c r="G22" s="51" t="s">
        <v>28</v>
      </c>
      <c r="H22" s="173">
        <v>5</v>
      </c>
      <c r="I22" s="51" t="s">
        <v>29</v>
      </c>
      <c r="K22" s="51" t="s">
        <v>30</v>
      </c>
      <c r="L22" s="541">
        <v>123</v>
      </c>
      <c r="M22" s="541"/>
      <c r="N22" s="51" t="s">
        <v>209</v>
      </c>
    </row>
    <row r="23" spans="1:30" s="51" customFormat="1" ht="20.100000000000001" customHeight="1">
      <c r="B23" s="51" t="s">
        <v>208</v>
      </c>
    </row>
    <row r="24" spans="1:30" s="51" customFormat="1" ht="20.100000000000001" customHeight="1">
      <c r="A24" s="273" t="s">
        <v>8</v>
      </c>
      <c r="B24" s="273"/>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row>
    <row r="25" spans="1:30" s="51" customFormat="1" ht="15" customHeight="1">
      <c r="O25" s="1"/>
      <c r="P25" s="1"/>
    </row>
    <row r="26" spans="1:30" s="1" customFormat="1" ht="45" customHeight="1">
      <c r="B26" s="3"/>
      <c r="C26" s="269" t="s">
        <v>194</v>
      </c>
      <c r="D26" s="269"/>
      <c r="E26" s="269"/>
      <c r="F26" s="269"/>
      <c r="G26" s="269"/>
      <c r="H26" s="269"/>
      <c r="I26" s="72"/>
      <c r="J26" s="542" t="str">
        <f>'(1)補助金交付申請書（様式1）'!S32</f>
        <v>ふくおか日本語教室</v>
      </c>
      <c r="K26" s="543"/>
      <c r="L26" s="543"/>
      <c r="M26" s="543"/>
      <c r="N26" s="543"/>
      <c r="O26" s="543"/>
      <c r="P26" s="543"/>
      <c r="Q26" s="543"/>
      <c r="R26" s="543"/>
      <c r="S26" s="543"/>
      <c r="T26" s="543"/>
      <c r="U26" s="543"/>
      <c r="V26" s="543"/>
      <c r="W26" s="543"/>
      <c r="X26" s="543"/>
      <c r="Y26" s="543"/>
      <c r="Z26" s="543"/>
      <c r="AA26" s="543"/>
      <c r="AB26" s="543"/>
      <c r="AC26" s="543"/>
      <c r="AD26" s="544"/>
    </row>
    <row r="27" spans="1:30" s="1" customFormat="1" ht="41.25" customHeight="1">
      <c r="B27" s="4"/>
      <c r="C27" s="552" t="s">
        <v>215</v>
      </c>
      <c r="D27" s="552"/>
      <c r="E27" s="552"/>
      <c r="F27" s="552"/>
      <c r="G27" s="552"/>
      <c r="H27" s="552"/>
      <c r="I27" s="73"/>
      <c r="J27" s="545" t="s">
        <v>388</v>
      </c>
      <c r="K27" s="546"/>
      <c r="L27" s="546"/>
      <c r="M27" s="546"/>
      <c r="N27" s="546"/>
      <c r="O27" s="546"/>
      <c r="P27" s="546"/>
      <c r="Q27" s="546"/>
      <c r="R27" s="546"/>
      <c r="S27" s="546"/>
      <c r="T27" s="546"/>
      <c r="U27" s="546"/>
      <c r="V27" s="546"/>
      <c r="W27" s="546"/>
      <c r="X27" s="546"/>
      <c r="Y27" s="546"/>
      <c r="Z27" s="546"/>
      <c r="AA27" s="546"/>
      <c r="AB27" s="546"/>
      <c r="AC27" s="546"/>
      <c r="AD27" s="547"/>
    </row>
    <row r="28" spans="1:30" s="1" customFormat="1" ht="41.25" customHeight="1">
      <c r="B28" s="5"/>
      <c r="C28" s="553"/>
      <c r="D28" s="553"/>
      <c r="E28" s="553"/>
      <c r="F28" s="553"/>
      <c r="G28" s="553"/>
      <c r="H28" s="553"/>
      <c r="I28" s="78"/>
      <c r="J28" s="548"/>
      <c r="K28" s="549"/>
      <c r="L28" s="549"/>
      <c r="M28" s="549"/>
      <c r="N28" s="549"/>
      <c r="O28" s="549"/>
      <c r="P28" s="549"/>
      <c r="Q28" s="549"/>
      <c r="R28" s="549"/>
      <c r="S28" s="549"/>
      <c r="T28" s="549"/>
      <c r="U28" s="549"/>
      <c r="V28" s="549"/>
      <c r="W28" s="549"/>
      <c r="X28" s="549"/>
      <c r="Y28" s="549"/>
      <c r="Z28" s="549"/>
      <c r="AA28" s="549"/>
      <c r="AB28" s="549"/>
      <c r="AC28" s="549"/>
      <c r="AD28" s="550"/>
    </row>
    <row r="29" spans="1:30" s="1" customFormat="1" ht="41.25" customHeight="1">
      <c r="B29" s="3"/>
      <c r="C29" s="269" t="s">
        <v>205</v>
      </c>
      <c r="D29" s="269"/>
      <c r="E29" s="269"/>
      <c r="F29" s="269"/>
      <c r="G29" s="269"/>
      <c r="H29" s="269"/>
      <c r="I29" s="554"/>
      <c r="J29" s="3"/>
      <c r="K29" s="551">
        <f>'(1)補助金交付申請書（様式1）'!S33</f>
        <v>34000</v>
      </c>
      <c r="L29" s="551"/>
      <c r="M29" s="551"/>
      <c r="N29" s="551"/>
      <c r="O29" s="551"/>
      <c r="P29" s="551"/>
      <c r="Q29" s="551"/>
      <c r="R29" s="551"/>
      <c r="S29" s="551"/>
      <c r="T29" s="551"/>
      <c r="U29" s="551"/>
      <c r="V29" s="551"/>
      <c r="W29" s="551"/>
      <c r="X29" s="551"/>
      <c r="Y29" s="551"/>
      <c r="Z29" s="551"/>
      <c r="AA29" s="551"/>
      <c r="AB29" s="551"/>
      <c r="AC29" s="551"/>
      <c r="AD29" s="79"/>
    </row>
    <row r="30" spans="1:30" s="1" customFormat="1" ht="150" customHeight="1">
      <c r="B30" s="3"/>
      <c r="C30" s="263" t="s">
        <v>11</v>
      </c>
      <c r="D30" s="263"/>
      <c r="E30" s="263"/>
      <c r="F30" s="263"/>
      <c r="G30" s="263"/>
      <c r="H30" s="263"/>
      <c r="I30" s="64"/>
      <c r="J30" s="264" t="s">
        <v>146</v>
      </c>
      <c r="K30" s="265"/>
      <c r="L30" s="265"/>
      <c r="M30" s="265"/>
      <c r="N30" s="265"/>
      <c r="O30" s="265"/>
      <c r="P30" s="265"/>
      <c r="Q30" s="265"/>
      <c r="R30" s="265"/>
      <c r="S30" s="265"/>
      <c r="T30" s="265"/>
      <c r="U30" s="265"/>
      <c r="V30" s="265"/>
      <c r="W30" s="265"/>
      <c r="X30" s="265"/>
      <c r="Y30" s="265"/>
      <c r="Z30" s="265"/>
      <c r="AA30" s="265"/>
      <c r="AB30" s="265"/>
      <c r="AC30" s="265"/>
      <c r="AD30" s="266"/>
    </row>
  </sheetData>
  <sheetProtection formatCells="0" formatColumns="0" formatRows="0" insertColumns="0" insertRows="0" insertHyperlinks="0" deleteColumns="0" deleteRows="0" selectLockedCells="1" sort="0" autoFilter="0" pivotTables="0"/>
  <mergeCells count="20">
    <mergeCell ref="C30:H30"/>
    <mergeCell ref="J30:AD30"/>
    <mergeCell ref="L22:M22"/>
    <mergeCell ref="J27:AD28"/>
    <mergeCell ref="K29:AC29"/>
    <mergeCell ref="C27:H28"/>
    <mergeCell ref="C29:I29"/>
    <mergeCell ref="S18:AD19"/>
    <mergeCell ref="P19:R19"/>
    <mergeCell ref="A24:AD24"/>
    <mergeCell ref="C26:H26"/>
    <mergeCell ref="J26:AD26"/>
    <mergeCell ref="B2:J2"/>
    <mergeCell ref="A7:AD8"/>
    <mergeCell ref="S14:AD15"/>
    <mergeCell ref="P15:R15"/>
    <mergeCell ref="S16:AD17"/>
    <mergeCell ref="P17:R17"/>
    <mergeCell ref="Z11:AA11"/>
    <mergeCell ref="V11:X11"/>
  </mergeCells>
  <phoneticPr fontId="4"/>
  <dataValidations count="1">
    <dataValidation imeMode="off" allowBlank="1" showInputMessage="1" showErrorMessage="1" sqref="AI10 AK10 AC11 H22 F22 D22 L22:M22 V11"/>
  </dataValidations>
  <hyperlinks>
    <hyperlink ref="B2:H2" location="はじめに!A1" display="「はじめに」に戻る"/>
  </hyperlink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C35"/>
  <sheetViews>
    <sheetView showGridLines="0" view="pageBreakPreview" zoomScaleNormal="100" zoomScaleSheetLayoutView="100" workbookViewId="0">
      <pane ySplit="3" topLeftCell="A31" activePane="bottomLeft" state="frozen"/>
      <selection activeCell="AL7" sqref="AL7"/>
      <selection pane="bottomLeft"/>
    </sheetView>
  </sheetViews>
  <sheetFormatPr defaultColWidth="9" defaultRowHeight="15" customHeight="1"/>
  <cols>
    <col min="1" max="35" width="2.625" style="2" customWidth="1"/>
    <col min="36" max="51" width="3.125" style="2" customWidth="1"/>
    <col min="52" max="16384" width="9" style="2"/>
  </cols>
  <sheetData>
    <row r="1" spans="1:29" ht="3.75" customHeight="1"/>
    <row r="2" spans="1:29" ht="21.75" customHeight="1">
      <c r="B2" s="254" t="s">
        <v>44</v>
      </c>
      <c r="C2" s="254"/>
      <c r="D2" s="254"/>
      <c r="E2" s="254"/>
      <c r="F2" s="254"/>
      <c r="G2" s="254"/>
      <c r="H2" s="254"/>
      <c r="I2" s="254"/>
      <c r="J2" s="254"/>
    </row>
    <row r="3" spans="1:29" ht="3.75" customHeight="1"/>
    <row r="4" spans="1:29" ht="15" customHeight="1">
      <c r="A4" s="2" t="s">
        <v>147</v>
      </c>
    </row>
    <row r="7" spans="1:29" ht="15" customHeight="1">
      <c r="A7" s="255" t="s">
        <v>148</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row>
    <row r="8" spans="1:29" ht="15" customHeight="1">
      <c r="A8" s="255"/>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row>
    <row r="11" spans="1:29" ht="15" customHeight="1">
      <c r="S11" s="51"/>
      <c r="T11" s="51"/>
      <c r="U11" s="67"/>
      <c r="V11" s="205" t="s">
        <v>389</v>
      </c>
      <c r="W11" s="68" t="s">
        <v>2</v>
      </c>
      <c r="X11" s="555">
        <v>1</v>
      </c>
      <c r="Y11" s="555"/>
      <c r="Z11" s="204" t="s">
        <v>1</v>
      </c>
      <c r="AA11" s="556">
        <v>10</v>
      </c>
      <c r="AB11" s="556"/>
      <c r="AC11" s="68" t="s">
        <v>0</v>
      </c>
    </row>
    <row r="12" spans="1:29" ht="15" customHeight="1">
      <c r="X12" s="203"/>
      <c r="Z12" s="203"/>
      <c r="AB12" s="203"/>
    </row>
    <row r="13" spans="1:29" ht="15" customHeight="1">
      <c r="A13" s="51" t="s">
        <v>128</v>
      </c>
    </row>
    <row r="14" spans="1:29" ht="15" customHeight="1">
      <c r="N14" s="51"/>
      <c r="O14" s="51"/>
      <c r="P14" s="70"/>
      <c r="Q14" s="70"/>
      <c r="R14" s="557" t="str">
        <f>はじめに!G8</f>
        <v>福岡市中央区天神1-8-1</v>
      </c>
      <c r="S14" s="557"/>
      <c r="T14" s="557"/>
      <c r="U14" s="557"/>
      <c r="V14" s="557"/>
      <c r="W14" s="557"/>
      <c r="X14" s="557"/>
      <c r="Y14" s="557"/>
      <c r="Z14" s="557"/>
      <c r="AA14" s="557"/>
      <c r="AB14" s="557"/>
      <c r="AC14" s="557"/>
    </row>
    <row r="15" spans="1:29" ht="15" customHeight="1">
      <c r="N15" s="259" t="s">
        <v>4</v>
      </c>
      <c r="O15" s="259"/>
      <c r="P15" s="259"/>
      <c r="Q15" s="259"/>
      <c r="R15" s="557"/>
      <c r="S15" s="557"/>
      <c r="T15" s="557"/>
      <c r="U15" s="557"/>
      <c r="V15" s="557"/>
      <c r="W15" s="557"/>
      <c r="X15" s="557"/>
      <c r="Y15" s="557"/>
      <c r="Z15" s="557"/>
      <c r="AA15" s="557"/>
      <c r="AB15" s="557"/>
      <c r="AC15" s="557"/>
    </row>
    <row r="16" spans="1:29" ht="15" customHeight="1">
      <c r="N16" s="122"/>
      <c r="O16" s="123"/>
      <c r="P16" s="123"/>
      <c r="Q16" s="123"/>
      <c r="R16" s="558" t="str">
        <f>はじめに!G5</f>
        <v>ふくおか国際交流の会</v>
      </c>
      <c r="S16" s="558"/>
      <c r="T16" s="558"/>
      <c r="U16" s="558"/>
      <c r="V16" s="558"/>
      <c r="W16" s="558"/>
      <c r="X16" s="558"/>
      <c r="Y16" s="558"/>
      <c r="Z16" s="558"/>
      <c r="AA16" s="558"/>
      <c r="AB16" s="558"/>
      <c r="AC16" s="558"/>
    </row>
    <row r="17" spans="1:29" ht="15" customHeight="1">
      <c r="N17" s="259" t="s">
        <v>5</v>
      </c>
      <c r="O17" s="259"/>
      <c r="P17" s="259"/>
      <c r="Q17" s="259"/>
      <c r="R17" s="559"/>
      <c r="S17" s="559"/>
      <c r="T17" s="559"/>
      <c r="U17" s="559"/>
      <c r="V17" s="559"/>
      <c r="W17" s="559"/>
      <c r="X17" s="559"/>
      <c r="Y17" s="559"/>
      <c r="Z17" s="559"/>
      <c r="AA17" s="559"/>
      <c r="AB17" s="559"/>
      <c r="AC17" s="559"/>
    </row>
    <row r="18" spans="1:29" ht="15" customHeight="1">
      <c r="N18" s="122"/>
      <c r="O18" s="123"/>
      <c r="P18" s="123"/>
      <c r="Q18" s="123"/>
      <c r="R18" s="558" t="str">
        <f>はじめに!G6</f>
        <v>福岡　太郎</v>
      </c>
      <c r="S18" s="558"/>
      <c r="T18" s="558"/>
      <c r="U18" s="558"/>
      <c r="V18" s="558"/>
      <c r="W18" s="558"/>
      <c r="X18" s="558"/>
      <c r="Y18" s="558"/>
      <c r="Z18" s="558"/>
      <c r="AA18" s="558"/>
      <c r="AB18" s="558"/>
      <c r="AC18" s="558"/>
    </row>
    <row r="19" spans="1:29" ht="15" customHeight="1">
      <c r="N19" s="260" t="s">
        <v>145</v>
      </c>
      <c r="O19" s="260"/>
      <c r="P19" s="260"/>
      <c r="Q19" s="260"/>
      <c r="R19" s="559"/>
      <c r="S19" s="559"/>
      <c r="T19" s="559"/>
      <c r="U19" s="559"/>
      <c r="V19" s="559"/>
      <c r="W19" s="559"/>
      <c r="X19" s="559"/>
      <c r="Y19" s="559"/>
      <c r="Z19" s="559"/>
      <c r="AA19" s="559"/>
      <c r="AB19" s="559"/>
      <c r="AC19" s="559"/>
    </row>
    <row r="22" spans="1:29" ht="20.100000000000001" customHeight="1">
      <c r="A22" s="51"/>
      <c r="B22" s="202"/>
      <c r="C22" s="202"/>
      <c r="D22" s="206" t="s">
        <v>367</v>
      </c>
      <c r="E22" s="145" t="s">
        <v>27</v>
      </c>
      <c r="F22" s="207">
        <v>9</v>
      </c>
      <c r="G22" s="145" t="s">
        <v>28</v>
      </c>
      <c r="H22" s="207">
        <v>5</v>
      </c>
      <c r="I22" s="145" t="s">
        <v>29</v>
      </c>
      <c r="J22" s="145"/>
      <c r="K22" s="145" t="s">
        <v>30</v>
      </c>
      <c r="L22" s="560">
        <v>123</v>
      </c>
      <c r="M22" s="560"/>
      <c r="N22" s="51"/>
      <c r="O22" s="51" t="s">
        <v>399</v>
      </c>
      <c r="P22" s="51"/>
      <c r="Q22" s="51"/>
      <c r="R22" s="51"/>
      <c r="S22" s="51"/>
      <c r="T22" s="51"/>
      <c r="U22" s="51"/>
      <c r="V22" s="51"/>
      <c r="W22" s="51"/>
      <c r="X22" s="51"/>
      <c r="Y22" s="51"/>
      <c r="Z22" s="51"/>
      <c r="AA22" s="51"/>
      <c r="AB22" s="51"/>
    </row>
    <row r="23" spans="1:29" ht="20.100000000000001" customHeight="1">
      <c r="A23" s="51"/>
      <c r="B23" s="51" t="s">
        <v>149</v>
      </c>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row>
    <row r="25" spans="1:29" ht="15" customHeight="1">
      <c r="B25" s="51"/>
      <c r="C25" s="51"/>
      <c r="D25" s="51"/>
      <c r="E25" s="51"/>
      <c r="F25" s="51"/>
      <c r="G25" s="51"/>
      <c r="H25" s="51"/>
      <c r="I25" s="51"/>
      <c r="J25" s="51"/>
      <c r="K25" s="51"/>
      <c r="L25" s="51"/>
      <c r="M25" s="51"/>
      <c r="N25" s="273" t="s">
        <v>8</v>
      </c>
      <c r="O25" s="273"/>
      <c r="P25" s="51"/>
      <c r="Q25" s="51"/>
      <c r="R25" s="51"/>
      <c r="S25" s="51"/>
      <c r="T25" s="51"/>
      <c r="U25" s="51"/>
      <c r="V25" s="51"/>
      <c r="W25" s="51"/>
      <c r="X25" s="51"/>
      <c r="Y25" s="51"/>
      <c r="Z25" s="51"/>
      <c r="AA25" s="51"/>
      <c r="AB25" s="51"/>
      <c r="AC25" s="51"/>
    </row>
    <row r="26" spans="1:29" ht="15" customHeight="1">
      <c r="B26" s="51"/>
      <c r="C26" s="51"/>
      <c r="D26" s="51"/>
      <c r="E26" s="51"/>
      <c r="F26" s="51"/>
      <c r="G26" s="51"/>
      <c r="H26" s="51"/>
      <c r="I26" s="51"/>
      <c r="J26" s="51"/>
      <c r="K26" s="51"/>
      <c r="L26" s="51"/>
      <c r="M26" s="51"/>
      <c r="N26" s="1"/>
      <c r="O26" s="1"/>
      <c r="P26" s="51"/>
      <c r="Q26" s="51"/>
      <c r="R26" s="51"/>
      <c r="S26" s="51"/>
      <c r="T26" s="51"/>
      <c r="U26" s="51"/>
      <c r="V26" s="51"/>
      <c r="W26" s="51"/>
      <c r="X26" s="51"/>
      <c r="Y26" s="51"/>
      <c r="Z26" s="51"/>
      <c r="AA26" s="51"/>
      <c r="AB26" s="51"/>
      <c r="AC26" s="51"/>
    </row>
    <row r="27" spans="1:29" s="1" customFormat="1" ht="26.25" customHeight="1">
      <c r="B27" s="3"/>
      <c r="C27" s="269" t="s">
        <v>194</v>
      </c>
      <c r="D27" s="269"/>
      <c r="E27" s="269"/>
      <c r="F27" s="269"/>
      <c r="G27" s="269"/>
      <c r="H27" s="269"/>
      <c r="I27" s="72"/>
      <c r="J27" s="561" t="str">
        <f>'(1)補助金交付申請書（様式1）'!S32</f>
        <v>ふくおか日本語教室</v>
      </c>
      <c r="K27" s="562"/>
      <c r="L27" s="562"/>
      <c r="M27" s="562"/>
      <c r="N27" s="562"/>
      <c r="O27" s="562"/>
      <c r="P27" s="562"/>
      <c r="Q27" s="562"/>
      <c r="R27" s="562"/>
      <c r="S27" s="562"/>
      <c r="T27" s="562"/>
      <c r="U27" s="562"/>
      <c r="V27" s="562"/>
      <c r="W27" s="562"/>
      <c r="X27" s="562"/>
      <c r="Y27" s="562"/>
      <c r="Z27" s="562"/>
      <c r="AA27" s="562"/>
      <c r="AB27" s="562"/>
      <c r="AC27" s="563"/>
    </row>
    <row r="28" spans="1:29" s="1" customFormat="1" ht="24.95" customHeight="1">
      <c r="B28" s="4"/>
      <c r="C28" s="267" t="s">
        <v>195</v>
      </c>
      <c r="D28" s="267"/>
      <c r="E28" s="267"/>
      <c r="F28" s="267"/>
      <c r="G28" s="267"/>
      <c r="H28" s="267"/>
      <c r="I28" s="73"/>
      <c r="J28" s="565" t="s">
        <v>35</v>
      </c>
      <c r="K28" s="268"/>
      <c r="L28" s="268"/>
      <c r="M28" s="268"/>
      <c r="N28" s="268"/>
      <c r="O28" s="566"/>
      <c r="P28" s="4" t="s">
        <v>31</v>
      </c>
      <c r="Q28" s="74" t="s">
        <v>3</v>
      </c>
      <c r="R28" s="75"/>
      <c r="S28" s="353">
        <v>5</v>
      </c>
      <c r="T28" s="353"/>
      <c r="U28" s="75" t="s">
        <v>2</v>
      </c>
      <c r="V28" s="353">
        <v>8</v>
      </c>
      <c r="W28" s="353"/>
      <c r="X28" s="75" t="s">
        <v>9</v>
      </c>
      <c r="Y28" s="353">
        <v>2</v>
      </c>
      <c r="Z28" s="353"/>
      <c r="AA28" s="75" t="s">
        <v>10</v>
      </c>
      <c r="AB28" s="75" t="s">
        <v>14</v>
      </c>
      <c r="AC28" s="73"/>
    </row>
    <row r="29" spans="1:29" s="1" customFormat="1" ht="24.95" customHeight="1">
      <c r="B29" s="8"/>
      <c r="C29" s="262"/>
      <c r="D29" s="262"/>
      <c r="E29" s="262"/>
      <c r="F29" s="262"/>
      <c r="G29" s="262"/>
      <c r="H29" s="262"/>
      <c r="I29" s="76"/>
      <c r="J29" s="567"/>
      <c r="K29" s="278"/>
      <c r="L29" s="278"/>
      <c r="M29" s="278"/>
      <c r="N29" s="278"/>
      <c r="O29" s="279"/>
      <c r="P29" s="5"/>
      <c r="Q29" s="77" t="s">
        <v>3</v>
      </c>
      <c r="R29" s="66"/>
      <c r="S29" s="568"/>
      <c r="T29" s="568"/>
      <c r="U29" s="66" t="s">
        <v>2</v>
      </c>
      <c r="V29" s="568"/>
      <c r="W29" s="568"/>
      <c r="X29" s="66" t="s">
        <v>9</v>
      </c>
      <c r="Y29" s="568"/>
      <c r="Z29" s="568"/>
      <c r="AA29" s="66" t="s">
        <v>10</v>
      </c>
      <c r="AB29" s="66"/>
      <c r="AC29" s="78"/>
    </row>
    <row r="30" spans="1:29" s="1" customFormat="1" ht="24.95" customHeight="1">
      <c r="B30" s="8"/>
      <c r="C30" s="262"/>
      <c r="D30" s="262"/>
      <c r="E30" s="262"/>
      <c r="F30" s="262"/>
      <c r="G30" s="262"/>
      <c r="H30" s="262"/>
      <c r="I30" s="76"/>
      <c r="J30" s="565" t="s">
        <v>36</v>
      </c>
      <c r="K30" s="268"/>
      <c r="L30" s="268"/>
      <c r="M30" s="268"/>
      <c r="N30" s="268"/>
      <c r="O30" s="566"/>
      <c r="P30" s="4" t="s">
        <v>31</v>
      </c>
      <c r="Q30" s="74" t="s">
        <v>3</v>
      </c>
      <c r="R30" s="75"/>
      <c r="S30" s="353">
        <v>5</v>
      </c>
      <c r="T30" s="353"/>
      <c r="U30" s="75" t="s">
        <v>2</v>
      </c>
      <c r="V30" s="353">
        <v>12</v>
      </c>
      <c r="W30" s="353"/>
      <c r="X30" s="75" t="s">
        <v>9</v>
      </c>
      <c r="Y30" s="353">
        <v>20</v>
      </c>
      <c r="Z30" s="353"/>
      <c r="AA30" s="75" t="s">
        <v>10</v>
      </c>
      <c r="AB30" s="75" t="s">
        <v>14</v>
      </c>
      <c r="AC30" s="73"/>
    </row>
    <row r="31" spans="1:29" s="1" customFormat="1" ht="24.95" customHeight="1">
      <c r="B31" s="5"/>
      <c r="C31" s="564"/>
      <c r="D31" s="564"/>
      <c r="E31" s="564"/>
      <c r="F31" s="564"/>
      <c r="G31" s="564"/>
      <c r="H31" s="564"/>
      <c r="I31" s="78"/>
      <c r="J31" s="567"/>
      <c r="K31" s="278"/>
      <c r="L31" s="278"/>
      <c r="M31" s="278"/>
      <c r="N31" s="278"/>
      <c r="O31" s="279"/>
      <c r="P31" s="5"/>
      <c r="Q31" s="77" t="s">
        <v>3</v>
      </c>
      <c r="R31" s="66"/>
      <c r="S31" s="311"/>
      <c r="T31" s="311"/>
      <c r="U31" s="66" t="s">
        <v>2</v>
      </c>
      <c r="V31" s="311"/>
      <c r="W31" s="311"/>
      <c r="X31" s="66" t="s">
        <v>9</v>
      </c>
      <c r="Y31" s="311"/>
      <c r="Z31" s="311"/>
      <c r="AA31" s="66" t="s">
        <v>10</v>
      </c>
      <c r="AB31" s="66"/>
      <c r="AC31" s="78"/>
    </row>
    <row r="32" spans="1:29" s="1" customFormat="1" ht="24.95" customHeight="1">
      <c r="B32" s="4"/>
      <c r="C32" s="287" t="s">
        <v>197</v>
      </c>
      <c r="D32" s="280"/>
      <c r="E32" s="280"/>
      <c r="F32" s="280"/>
      <c r="G32" s="280"/>
      <c r="H32" s="280"/>
      <c r="I32" s="75"/>
      <c r="J32" s="4"/>
      <c r="K32" s="569" t="s">
        <v>199</v>
      </c>
      <c r="L32" s="569"/>
      <c r="M32" s="569"/>
      <c r="N32" s="569"/>
      <c r="O32" s="569"/>
      <c r="P32" s="119"/>
      <c r="Q32" s="119" t="s">
        <v>198</v>
      </c>
      <c r="R32" s="572">
        <v>34000</v>
      </c>
      <c r="S32" s="572"/>
      <c r="T32" s="572"/>
      <c r="U32" s="572"/>
      <c r="V32" s="572"/>
      <c r="W32" s="572"/>
      <c r="X32" s="572"/>
      <c r="Y32" s="572"/>
      <c r="Z32" s="119" t="s">
        <v>193</v>
      </c>
      <c r="AA32" s="119" t="s">
        <v>196</v>
      </c>
      <c r="AB32" s="119"/>
      <c r="AC32" s="73"/>
    </row>
    <row r="33" spans="2:29" s="1" customFormat="1" ht="24.95" customHeight="1">
      <c r="B33" s="5"/>
      <c r="C33" s="274"/>
      <c r="D33" s="274"/>
      <c r="E33" s="274"/>
      <c r="F33" s="274"/>
      <c r="G33" s="274"/>
      <c r="H33" s="274"/>
      <c r="I33" s="66"/>
      <c r="J33" s="5"/>
      <c r="K33" s="571" t="s">
        <v>200</v>
      </c>
      <c r="L33" s="571"/>
      <c r="M33" s="571"/>
      <c r="N33" s="571"/>
      <c r="O33" s="571"/>
      <c r="P33" s="141"/>
      <c r="Q33" s="570">
        <f>'(10)収支決算書（様式4-2）'!R11</f>
        <v>33000</v>
      </c>
      <c r="R33" s="570"/>
      <c r="S33" s="570"/>
      <c r="T33" s="570"/>
      <c r="U33" s="570"/>
      <c r="V33" s="570"/>
      <c r="W33" s="570"/>
      <c r="X33" s="570"/>
      <c r="Y33" s="570"/>
      <c r="Z33" s="570"/>
      <c r="AA33" s="141" t="s">
        <v>196</v>
      </c>
      <c r="AB33" s="141"/>
      <c r="AC33" s="78"/>
    </row>
    <row r="34" spans="2:29" s="1" customFormat="1" ht="129.94999999999999" customHeight="1">
      <c r="B34" s="3"/>
      <c r="C34" s="263" t="s">
        <v>201</v>
      </c>
      <c r="D34" s="263"/>
      <c r="E34" s="263"/>
      <c r="F34" s="263"/>
      <c r="G34" s="263"/>
      <c r="H34" s="263"/>
      <c r="I34" s="64"/>
      <c r="J34" s="264" t="s">
        <v>400</v>
      </c>
      <c r="K34" s="265"/>
      <c r="L34" s="265"/>
      <c r="M34" s="265"/>
      <c r="N34" s="265"/>
      <c r="O34" s="265"/>
      <c r="P34" s="265"/>
      <c r="Q34" s="265"/>
      <c r="R34" s="265"/>
      <c r="S34" s="265"/>
      <c r="T34" s="265"/>
      <c r="U34" s="265"/>
      <c r="V34" s="265"/>
      <c r="W34" s="265"/>
      <c r="X34" s="265"/>
      <c r="Y34" s="265"/>
      <c r="Z34" s="265"/>
      <c r="AA34" s="265"/>
      <c r="AB34" s="265"/>
      <c r="AC34" s="266"/>
    </row>
    <row r="35" spans="2:29" ht="15" customHeight="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row>
  </sheetData>
  <sheetProtection formatCells="0" formatColumns="0" formatRows="0" insertColumns="0" insertRows="0" insertHyperlinks="0" deleteColumns="0" deleteRows="0" selectLockedCells="1" sort="0" autoFilter="0" pivotTables="0"/>
  <mergeCells count="36">
    <mergeCell ref="C34:H34"/>
    <mergeCell ref="J34:AC34"/>
    <mergeCell ref="K32:O32"/>
    <mergeCell ref="Q33:Z33"/>
    <mergeCell ref="K33:O33"/>
    <mergeCell ref="R32:Y32"/>
    <mergeCell ref="L22:M22"/>
    <mergeCell ref="N25:O25"/>
    <mergeCell ref="C27:H27"/>
    <mergeCell ref="J27:AC27"/>
    <mergeCell ref="C32:H33"/>
    <mergeCell ref="C28:H31"/>
    <mergeCell ref="J28:O29"/>
    <mergeCell ref="S28:T28"/>
    <mergeCell ref="V28:W28"/>
    <mergeCell ref="Y28:Z28"/>
    <mergeCell ref="S29:T29"/>
    <mergeCell ref="V29:W29"/>
    <mergeCell ref="Y29:Z29"/>
    <mergeCell ref="J30:O31"/>
    <mergeCell ref="S30:T30"/>
    <mergeCell ref="V30:W30"/>
    <mergeCell ref="Y30:Z30"/>
    <mergeCell ref="S31:T31"/>
    <mergeCell ref="V31:W31"/>
    <mergeCell ref="Y31:Z31"/>
    <mergeCell ref="R18:AC19"/>
    <mergeCell ref="N19:Q19"/>
    <mergeCell ref="X11:Y11"/>
    <mergeCell ref="AA11:AB11"/>
    <mergeCell ref="B2:J2"/>
    <mergeCell ref="A7:AC8"/>
    <mergeCell ref="R14:AC15"/>
    <mergeCell ref="R16:AC17"/>
    <mergeCell ref="N15:Q15"/>
    <mergeCell ref="N17:Q17"/>
  </mergeCells>
  <phoneticPr fontId="4"/>
  <dataValidations count="1">
    <dataValidation imeMode="off" allowBlank="1" showInputMessage="1" showErrorMessage="1" sqref="V11 X11 AA11 D22 F22 H22 L22:M22 S28:T31 V28:W31 Y28:Z31 K32 P32:R32 Z32:AB32"/>
  </dataValidations>
  <hyperlinks>
    <hyperlink ref="B2:H2" location="はじめに!A1" display="「はじめに」に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D77"/>
  <sheetViews>
    <sheetView showGridLines="0" view="pageBreakPreview" zoomScaleNormal="100" zoomScaleSheetLayoutView="100" workbookViewId="0">
      <pane ySplit="3" topLeftCell="A64" activePane="bottomLeft" state="frozen"/>
      <selection activeCell="AL7" sqref="AL7"/>
      <selection pane="bottomLeft"/>
    </sheetView>
  </sheetViews>
  <sheetFormatPr defaultColWidth="9" defaultRowHeight="15" customHeight="1"/>
  <cols>
    <col min="1" max="30" width="2.625" style="2" customWidth="1"/>
    <col min="31" max="44" width="3.125" style="2" customWidth="1"/>
    <col min="45" max="50" width="2.625" style="2" customWidth="1"/>
    <col min="51" max="66" width="3.125" style="2" customWidth="1"/>
    <col min="67" max="16384" width="9" style="2"/>
  </cols>
  <sheetData>
    <row r="1" spans="1:30" ht="3.75" customHeight="1"/>
    <row r="2" spans="1:30" ht="21.75" customHeight="1">
      <c r="B2" s="254" t="s">
        <v>44</v>
      </c>
      <c r="C2" s="254"/>
      <c r="D2" s="254"/>
      <c r="E2" s="254"/>
      <c r="F2" s="254"/>
      <c r="G2" s="254"/>
      <c r="H2" s="254"/>
      <c r="I2" s="254"/>
      <c r="J2" s="254"/>
    </row>
    <row r="3" spans="1:30" ht="3.75" customHeight="1"/>
    <row r="4" spans="1:30" ht="15" customHeight="1">
      <c r="A4" s="2" t="s">
        <v>206</v>
      </c>
    </row>
    <row r="5" spans="1:30" ht="9.9499999999999993" customHeight="1"/>
    <row r="6" spans="1:30" ht="9.9499999999999993" customHeight="1">
      <c r="A6" s="255" t="s">
        <v>150</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row>
    <row r="7" spans="1:30" ht="9.9499999999999993" customHeight="1">
      <c r="A7" s="255"/>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row>
    <row r="8" spans="1:30" ht="9.9499999999999993" customHeight="1"/>
    <row r="9" spans="1:30" ht="20.100000000000001" customHeight="1">
      <c r="A9" s="80" t="s">
        <v>151</v>
      </c>
      <c r="B9" s="7"/>
      <c r="C9" s="7"/>
      <c r="D9" s="7"/>
    </row>
    <row r="10" spans="1:30" ht="30" customHeight="1">
      <c r="A10" s="80"/>
      <c r="B10" s="14"/>
      <c r="C10" s="263" t="s">
        <v>61</v>
      </c>
      <c r="D10" s="263"/>
      <c r="E10" s="263"/>
      <c r="F10" s="263"/>
      <c r="G10" s="15"/>
      <c r="H10" s="582" t="str">
        <f>'(1)補助金交付申請書（様式1）'!S32</f>
        <v>ふくおか日本語教室</v>
      </c>
      <c r="I10" s="583"/>
      <c r="J10" s="583"/>
      <c r="K10" s="583"/>
      <c r="L10" s="583"/>
      <c r="M10" s="583"/>
      <c r="N10" s="583"/>
      <c r="O10" s="583"/>
      <c r="P10" s="583"/>
      <c r="Q10" s="583"/>
      <c r="R10" s="583"/>
      <c r="S10" s="583"/>
      <c r="T10" s="583"/>
      <c r="U10" s="583"/>
      <c r="V10" s="583"/>
      <c r="W10" s="583"/>
      <c r="X10" s="583"/>
      <c r="Y10" s="583"/>
      <c r="Z10" s="583"/>
      <c r="AA10" s="583"/>
      <c r="AB10" s="583"/>
      <c r="AC10" s="584"/>
    </row>
    <row r="11" spans="1:30" ht="30" customHeight="1">
      <c r="A11" s="80"/>
      <c r="B11" s="13"/>
      <c r="C11" s="274" t="s">
        <v>6</v>
      </c>
      <c r="D11" s="274"/>
      <c r="E11" s="274"/>
      <c r="F11" s="274"/>
      <c r="G11" s="17"/>
      <c r="H11" s="582" t="str">
        <f>'(2)団体概要書（様式1-1）'!H10:AC10</f>
        <v>ふくおか国際交流の会</v>
      </c>
      <c r="I11" s="583"/>
      <c r="J11" s="583"/>
      <c r="K11" s="583"/>
      <c r="L11" s="583"/>
      <c r="M11" s="583"/>
      <c r="N11" s="583"/>
      <c r="O11" s="583"/>
      <c r="P11" s="583"/>
      <c r="Q11" s="583"/>
      <c r="R11" s="583"/>
      <c r="S11" s="583"/>
      <c r="T11" s="583"/>
      <c r="U11" s="583"/>
      <c r="V11" s="583"/>
      <c r="W11" s="583"/>
      <c r="X11" s="583"/>
      <c r="Y11" s="583"/>
      <c r="Z11" s="583"/>
      <c r="AA11" s="583"/>
      <c r="AB11" s="583"/>
      <c r="AC11" s="584"/>
    </row>
    <row r="12" spans="1:30" ht="30" customHeight="1">
      <c r="A12" s="80"/>
      <c r="B12" s="11"/>
      <c r="C12" s="280" t="s">
        <v>158</v>
      </c>
      <c r="D12" s="280"/>
      <c r="E12" s="280"/>
      <c r="F12" s="280"/>
      <c r="G12" s="16"/>
      <c r="H12" s="97" t="s">
        <v>160</v>
      </c>
      <c r="I12" s="75"/>
      <c r="J12" s="75"/>
      <c r="K12" s="183">
        <v>5</v>
      </c>
      <c r="L12" s="75" t="s">
        <v>2</v>
      </c>
      <c r="M12" s="75"/>
      <c r="N12" s="183">
        <v>8</v>
      </c>
      <c r="O12" s="75" t="s">
        <v>34</v>
      </c>
      <c r="P12" s="75"/>
      <c r="Q12" s="183">
        <v>2</v>
      </c>
      <c r="R12" s="181" t="s">
        <v>159</v>
      </c>
      <c r="S12" s="75"/>
      <c r="T12" s="183">
        <v>5</v>
      </c>
      <c r="U12" s="75" t="s">
        <v>2</v>
      </c>
      <c r="V12" s="290">
        <v>12</v>
      </c>
      <c r="W12" s="290"/>
      <c r="X12" s="75" t="s">
        <v>34</v>
      </c>
      <c r="Y12" s="290">
        <v>20</v>
      </c>
      <c r="Z12" s="290"/>
      <c r="AA12" s="75" t="s">
        <v>0</v>
      </c>
      <c r="AB12" s="75"/>
      <c r="AC12" s="73"/>
    </row>
    <row r="13" spans="1:30" ht="30" customHeight="1">
      <c r="A13" s="80"/>
      <c r="B13" s="36"/>
      <c r="C13" s="281"/>
      <c r="D13" s="281"/>
      <c r="E13" s="281"/>
      <c r="F13" s="281"/>
      <c r="G13" s="39"/>
      <c r="H13" s="98" t="s">
        <v>161</v>
      </c>
      <c r="I13" s="1"/>
      <c r="J13" s="1"/>
      <c r="K13" s="1"/>
      <c r="L13" s="1"/>
      <c r="M13" s="197">
        <v>1</v>
      </c>
      <c r="N13" s="1" t="s">
        <v>87</v>
      </c>
      <c r="O13" s="1"/>
      <c r="P13" s="1"/>
      <c r="Q13" s="1"/>
      <c r="R13" s="1" t="s">
        <v>88</v>
      </c>
      <c r="S13" s="1"/>
      <c r="T13" s="1"/>
      <c r="U13" s="1"/>
      <c r="V13" s="1"/>
      <c r="W13" s="1"/>
      <c r="X13" s="1"/>
      <c r="Y13" s="1"/>
      <c r="Z13" s="1"/>
      <c r="AA13" s="1"/>
      <c r="AB13" s="1"/>
      <c r="AC13" s="76"/>
    </row>
    <row r="14" spans="1:30" ht="30" customHeight="1">
      <c r="A14" s="80"/>
      <c r="B14" s="13"/>
      <c r="C14" s="274"/>
      <c r="D14" s="274"/>
      <c r="E14" s="274"/>
      <c r="F14" s="274"/>
      <c r="G14" s="17"/>
      <c r="H14" s="88" t="s">
        <v>162</v>
      </c>
      <c r="I14" s="55"/>
      <c r="J14" s="10"/>
      <c r="K14" s="10"/>
      <c r="L14" s="10"/>
      <c r="M14" s="10"/>
      <c r="N14" s="10"/>
      <c r="O14" s="10"/>
      <c r="P14" s="275">
        <v>20</v>
      </c>
      <c r="Q14" s="275"/>
      <c r="R14" s="55" t="s">
        <v>13</v>
      </c>
      <c r="S14" s="94"/>
      <c r="T14" s="94"/>
      <c r="U14" s="94"/>
      <c r="V14" s="94"/>
      <c r="W14" s="585"/>
      <c r="X14" s="585"/>
      <c r="Y14" s="94"/>
      <c r="Z14" s="94"/>
      <c r="AA14" s="95"/>
      <c r="AB14" s="94"/>
      <c r="AC14" s="96"/>
    </row>
    <row r="15" spans="1:30" ht="20.100000000000001" customHeight="1">
      <c r="A15" s="80" t="s">
        <v>157</v>
      </c>
      <c r="B15" s="7"/>
      <c r="C15" s="7"/>
      <c r="D15" s="7"/>
    </row>
    <row r="16" spans="1:30" ht="20.100000000000001" customHeight="1">
      <c r="A16" s="80"/>
      <c r="B16" s="107" t="s">
        <v>163</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100"/>
    </row>
    <row r="17" spans="1:29" s="51" customFormat="1" ht="20.100000000000001" customHeight="1">
      <c r="A17" s="80"/>
      <c r="B17" s="102" t="s">
        <v>164</v>
      </c>
      <c r="C17" s="53" t="s">
        <v>165</v>
      </c>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4"/>
    </row>
    <row r="18" spans="1:29" s="51" customFormat="1" ht="20.100000000000001" customHeight="1">
      <c r="A18" s="80"/>
      <c r="B18" s="102"/>
      <c r="C18" s="53"/>
      <c r="D18" s="316" t="s">
        <v>375</v>
      </c>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104"/>
    </row>
    <row r="19" spans="1:29" s="51" customFormat="1" ht="20.100000000000001" customHeight="1">
      <c r="A19" s="80"/>
      <c r="B19" s="102"/>
      <c r="C19" s="53"/>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106"/>
    </row>
    <row r="20" spans="1:29" s="51" customFormat="1" ht="20.100000000000001" customHeight="1">
      <c r="A20" s="80"/>
      <c r="B20" s="102"/>
      <c r="C20" s="53" t="s">
        <v>166</v>
      </c>
      <c r="D20" s="53"/>
      <c r="E20" s="53"/>
      <c r="F20" s="53"/>
      <c r="G20" s="53"/>
      <c r="H20" s="53"/>
      <c r="I20" s="105"/>
      <c r="J20" s="105"/>
      <c r="K20" s="105"/>
      <c r="L20" s="105"/>
      <c r="M20" s="105"/>
      <c r="N20" s="105"/>
      <c r="O20" s="105"/>
      <c r="P20" s="105"/>
      <c r="Q20" s="105"/>
      <c r="R20" s="105"/>
      <c r="S20" s="105"/>
      <c r="T20" s="105"/>
      <c r="U20" s="105"/>
      <c r="V20" s="105"/>
      <c r="W20" s="105"/>
      <c r="X20" s="105"/>
      <c r="Y20" s="105"/>
      <c r="Z20" s="105"/>
      <c r="AA20" s="105"/>
      <c r="AB20" s="105"/>
      <c r="AC20" s="106"/>
    </row>
    <row r="21" spans="1:29" s="51" customFormat="1" ht="20.100000000000001" customHeight="1">
      <c r="A21" s="80"/>
      <c r="B21" s="102"/>
      <c r="C21" s="53"/>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106"/>
    </row>
    <row r="22" spans="1:29" ht="20.100000000000001" customHeight="1">
      <c r="A22" s="80"/>
      <c r="B22" s="101"/>
      <c r="C22" s="47"/>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48"/>
    </row>
    <row r="23" spans="1:29" ht="20.100000000000001" customHeight="1">
      <c r="A23" s="80"/>
      <c r="B23" s="108" t="s">
        <v>152</v>
      </c>
      <c r="C23" s="109"/>
      <c r="D23" s="109"/>
      <c r="E23" s="109"/>
      <c r="F23" s="109"/>
      <c r="G23" s="109"/>
      <c r="H23" s="109"/>
      <c r="I23" s="110"/>
      <c r="J23" s="110"/>
      <c r="K23" s="110"/>
      <c r="L23" s="110"/>
      <c r="M23" s="110"/>
      <c r="N23" s="110"/>
      <c r="O23" s="110"/>
      <c r="P23" s="110"/>
      <c r="Q23" s="110"/>
      <c r="R23" s="110"/>
      <c r="S23" s="110"/>
      <c r="T23" s="110"/>
      <c r="U23" s="110"/>
      <c r="V23" s="110"/>
      <c r="W23" s="110"/>
      <c r="X23" s="110"/>
      <c r="Y23" s="110"/>
      <c r="Z23" s="110"/>
      <c r="AA23" s="110"/>
      <c r="AB23" s="110"/>
      <c r="AC23" s="111"/>
    </row>
    <row r="24" spans="1:29" ht="20.100000000000001" customHeight="1">
      <c r="A24" s="80"/>
      <c r="B24" s="340" t="s">
        <v>111</v>
      </c>
      <c r="C24" s="341"/>
      <c r="D24" s="341"/>
      <c r="E24" s="341"/>
      <c r="F24" s="342"/>
      <c r="G24" s="108"/>
      <c r="H24" s="341" t="s">
        <v>113</v>
      </c>
      <c r="I24" s="341"/>
      <c r="J24" s="341"/>
      <c r="K24" s="341"/>
      <c r="L24" s="341"/>
      <c r="M24" s="341"/>
      <c r="N24" s="341"/>
      <c r="O24" s="341"/>
      <c r="P24" s="341"/>
      <c r="Q24" s="341"/>
      <c r="R24" s="111"/>
      <c r="S24" s="110"/>
      <c r="T24" s="110"/>
      <c r="U24" s="343" t="s">
        <v>112</v>
      </c>
      <c r="V24" s="343"/>
      <c r="W24" s="343"/>
      <c r="X24" s="343"/>
      <c r="Y24" s="343"/>
      <c r="Z24" s="343"/>
      <c r="AA24" s="343"/>
      <c r="AB24" s="110"/>
      <c r="AC24" s="111"/>
    </row>
    <row r="25" spans="1:29" ht="20.100000000000001" customHeight="1">
      <c r="A25" s="80"/>
      <c r="B25" s="352" t="s">
        <v>368</v>
      </c>
      <c r="C25" s="353"/>
      <c r="D25" s="353"/>
      <c r="E25" s="353"/>
      <c r="F25" s="354"/>
      <c r="G25" s="208" t="s">
        <v>401</v>
      </c>
      <c r="H25" s="53"/>
      <c r="I25" s="105"/>
      <c r="J25" s="105"/>
      <c r="K25" s="105"/>
      <c r="L25" s="105"/>
      <c r="M25" s="105"/>
      <c r="N25" s="105"/>
      <c r="O25" s="105"/>
      <c r="P25" s="105"/>
      <c r="Q25" s="105"/>
      <c r="R25" s="106"/>
      <c r="S25" s="209" t="s">
        <v>369</v>
      </c>
      <c r="T25" s="210"/>
      <c r="U25" s="210"/>
      <c r="V25" s="210"/>
      <c r="W25" s="210"/>
      <c r="X25" s="210"/>
      <c r="Y25" s="210"/>
      <c r="Z25" s="210"/>
      <c r="AA25" s="210"/>
      <c r="AB25" s="105"/>
      <c r="AC25" s="106"/>
    </row>
    <row r="26" spans="1:29" ht="20.100000000000001" customHeight="1">
      <c r="A26" s="80"/>
      <c r="B26" s="102"/>
      <c r="C26" s="53"/>
      <c r="D26" s="53"/>
      <c r="E26" s="53"/>
      <c r="F26" s="112"/>
      <c r="G26" s="102"/>
      <c r="H26" s="173" t="s">
        <v>402</v>
      </c>
      <c r="I26" s="185"/>
      <c r="J26" s="105"/>
      <c r="K26" s="105"/>
      <c r="L26" s="105"/>
      <c r="M26" s="105"/>
      <c r="N26" s="105"/>
      <c r="O26" s="105"/>
      <c r="P26" s="105"/>
      <c r="Q26" s="105"/>
      <c r="R26" s="106"/>
      <c r="S26" s="209"/>
      <c r="T26" s="177" t="s">
        <v>370</v>
      </c>
      <c r="U26" s="210"/>
      <c r="V26" s="210"/>
      <c r="W26" s="210"/>
      <c r="X26" s="210"/>
      <c r="Y26" s="210"/>
      <c r="Z26" s="210"/>
      <c r="AA26" s="210"/>
      <c r="AB26" s="105"/>
      <c r="AC26" s="106"/>
    </row>
    <row r="27" spans="1:29" ht="20.100000000000001" customHeight="1">
      <c r="A27" s="80"/>
      <c r="B27" s="102"/>
      <c r="C27" s="53"/>
      <c r="D27" s="53"/>
      <c r="E27" s="53"/>
      <c r="F27" s="112"/>
      <c r="G27" s="102"/>
      <c r="H27" s="173" t="s">
        <v>403</v>
      </c>
      <c r="I27" s="185"/>
      <c r="J27" s="105"/>
      <c r="K27" s="105"/>
      <c r="L27" s="105"/>
      <c r="M27" s="105"/>
      <c r="N27" s="105"/>
      <c r="O27" s="105"/>
      <c r="P27" s="105"/>
      <c r="Q27" s="105"/>
      <c r="R27" s="106"/>
      <c r="S27" s="209"/>
      <c r="T27" s="177" t="s">
        <v>371</v>
      </c>
      <c r="U27" s="210"/>
      <c r="V27" s="210"/>
      <c r="W27" s="210"/>
      <c r="X27" s="210"/>
      <c r="Y27" s="210"/>
      <c r="Z27" s="210"/>
      <c r="AA27" s="210"/>
      <c r="AB27" s="105"/>
      <c r="AC27" s="106"/>
    </row>
    <row r="28" spans="1:29" s="6" customFormat="1" ht="20.100000000000001" customHeight="1">
      <c r="A28" s="28"/>
      <c r="B28" s="102"/>
      <c r="C28" s="53"/>
      <c r="D28" s="53"/>
      <c r="E28" s="53"/>
      <c r="F28" s="112"/>
      <c r="G28" s="102"/>
      <c r="H28" s="209" t="s">
        <v>404</v>
      </c>
      <c r="I28" s="209"/>
      <c r="J28" s="105"/>
      <c r="K28" s="105"/>
      <c r="L28" s="105"/>
      <c r="M28" s="105"/>
      <c r="N28" s="105"/>
      <c r="O28" s="105"/>
      <c r="P28" s="105"/>
      <c r="Q28" s="105"/>
      <c r="R28" s="106"/>
      <c r="S28" s="209" t="s">
        <v>406</v>
      </c>
      <c r="T28" s="210"/>
      <c r="U28" s="210"/>
      <c r="V28" s="210"/>
      <c r="W28" s="210"/>
      <c r="X28" s="210"/>
      <c r="Y28" s="210"/>
      <c r="Z28" s="210"/>
      <c r="AA28" s="210"/>
      <c r="AB28" s="105"/>
      <c r="AC28" s="106"/>
    </row>
    <row r="29" spans="1:29" s="6" customFormat="1" ht="20.100000000000001" customHeight="1">
      <c r="A29" s="28"/>
      <c r="B29" s="113"/>
      <c r="C29" s="62"/>
      <c r="D29" s="62"/>
      <c r="E29" s="62"/>
      <c r="F29" s="114"/>
      <c r="G29" s="113"/>
      <c r="H29" s="175" t="s">
        <v>405</v>
      </c>
      <c r="I29" s="115"/>
      <c r="J29" s="115"/>
      <c r="K29" s="115"/>
      <c r="L29" s="115"/>
      <c r="M29" s="115"/>
      <c r="N29" s="115"/>
      <c r="O29" s="115"/>
      <c r="P29" s="115"/>
      <c r="Q29" s="115"/>
      <c r="R29" s="116"/>
      <c r="S29" s="115"/>
      <c r="T29" s="115"/>
      <c r="U29" s="115"/>
      <c r="V29" s="115"/>
      <c r="W29" s="115"/>
      <c r="X29" s="115"/>
      <c r="Y29" s="115"/>
      <c r="Z29" s="115"/>
      <c r="AA29" s="115"/>
      <c r="AB29" s="115"/>
      <c r="AC29" s="116"/>
    </row>
    <row r="30" spans="1:29" s="6" customFormat="1" ht="20.100000000000001" customHeight="1">
      <c r="A30" s="28"/>
      <c r="B30" s="107" t="s">
        <v>259</v>
      </c>
      <c r="C30" s="119"/>
      <c r="D30" s="119"/>
      <c r="E30" s="119"/>
      <c r="F30" s="119"/>
      <c r="G30" s="119"/>
      <c r="H30" s="119"/>
      <c r="I30" s="120"/>
      <c r="J30" s="120"/>
      <c r="K30" s="120"/>
      <c r="L30" s="120"/>
      <c r="M30" s="120"/>
      <c r="N30" s="120"/>
      <c r="O30" s="120"/>
      <c r="P30" s="120"/>
      <c r="Q30" s="119"/>
      <c r="R30" s="119"/>
      <c r="S30" s="120"/>
      <c r="T30" s="120"/>
      <c r="U30" s="120"/>
      <c r="V30" s="120"/>
      <c r="W30" s="120"/>
      <c r="X30" s="120"/>
      <c r="Y30" s="120"/>
      <c r="Z30" s="120"/>
      <c r="AA30" s="120"/>
      <c r="AB30" s="120"/>
      <c r="AC30" s="121"/>
    </row>
    <row r="31" spans="1:29" s="6" customFormat="1" ht="20.100000000000001" customHeight="1">
      <c r="A31" s="28"/>
      <c r="B31" s="102"/>
      <c r="C31" s="173"/>
      <c r="D31" s="53"/>
      <c r="E31" s="53"/>
      <c r="F31" s="53"/>
      <c r="G31" s="53"/>
      <c r="H31" s="53"/>
      <c r="I31" s="105"/>
      <c r="J31" s="105"/>
      <c r="K31" s="105"/>
      <c r="L31" s="105"/>
      <c r="M31" s="105"/>
      <c r="N31" s="105"/>
      <c r="O31" s="105"/>
      <c r="P31" s="105"/>
      <c r="Q31" s="53"/>
      <c r="R31" s="53"/>
      <c r="S31" s="105"/>
      <c r="T31" s="105"/>
      <c r="U31" s="105"/>
      <c r="V31" s="105"/>
      <c r="W31" s="105"/>
      <c r="X31" s="105"/>
      <c r="Y31" s="105"/>
      <c r="Z31" s="105"/>
      <c r="AA31" s="105"/>
      <c r="AB31" s="105"/>
      <c r="AC31" s="106"/>
    </row>
    <row r="32" spans="1:29" s="6" customFormat="1" ht="20.100000000000001" customHeight="1">
      <c r="A32" s="28"/>
      <c r="B32" s="102"/>
      <c r="C32" s="173"/>
      <c r="D32" s="53"/>
      <c r="E32" s="53"/>
      <c r="F32" s="53"/>
      <c r="G32" s="53"/>
      <c r="H32" s="53"/>
      <c r="I32" s="105"/>
      <c r="J32" s="105"/>
      <c r="K32" s="105"/>
      <c r="L32" s="105"/>
      <c r="M32" s="105"/>
      <c r="N32" s="105"/>
      <c r="O32" s="105"/>
      <c r="P32" s="105"/>
      <c r="Q32" s="53"/>
      <c r="R32" s="53"/>
      <c r="S32" s="105"/>
      <c r="T32" s="105"/>
      <c r="U32" s="105"/>
      <c r="V32" s="105"/>
      <c r="W32" s="105"/>
      <c r="X32" s="105"/>
      <c r="Y32" s="105"/>
      <c r="Z32" s="105"/>
      <c r="AA32" s="105"/>
      <c r="AB32" s="105"/>
      <c r="AC32" s="106"/>
    </row>
    <row r="33" spans="1:29" s="6" customFormat="1" ht="20.100000000000001" customHeight="1">
      <c r="A33" s="28"/>
      <c r="B33" s="102"/>
      <c r="C33" s="173" t="s">
        <v>372</v>
      </c>
      <c r="D33" s="53"/>
      <c r="E33" s="53"/>
      <c r="F33" s="53"/>
      <c r="G33" s="53"/>
      <c r="H33" s="53"/>
      <c r="I33" s="105"/>
      <c r="J33" s="105"/>
      <c r="K33" s="105"/>
      <c r="L33" s="105"/>
      <c r="M33" s="105"/>
      <c r="N33" s="105"/>
      <c r="O33" s="105"/>
      <c r="P33" s="105"/>
      <c r="Q33" s="53"/>
      <c r="R33" s="53"/>
      <c r="S33" s="105"/>
      <c r="T33" s="105"/>
      <c r="U33" s="105"/>
      <c r="V33" s="105"/>
      <c r="W33" s="105"/>
      <c r="X33" s="105"/>
      <c r="Y33" s="105"/>
      <c r="Z33" s="105"/>
      <c r="AA33" s="105"/>
      <c r="AB33" s="105"/>
      <c r="AC33" s="106"/>
    </row>
    <row r="34" spans="1:29" s="6" customFormat="1" ht="20.100000000000001" customHeight="1">
      <c r="A34" s="28"/>
      <c r="B34" s="102"/>
      <c r="C34" s="173" t="s">
        <v>373</v>
      </c>
      <c r="D34" s="53"/>
      <c r="E34" s="53"/>
      <c r="F34" s="53"/>
      <c r="G34" s="53"/>
      <c r="H34" s="53"/>
      <c r="I34" s="105"/>
      <c r="J34" s="105"/>
      <c r="K34" s="105"/>
      <c r="L34" s="105"/>
      <c r="M34" s="105"/>
      <c r="N34" s="105"/>
      <c r="O34" s="105"/>
      <c r="P34" s="105"/>
      <c r="Q34" s="53"/>
      <c r="R34" s="53"/>
      <c r="S34" s="105"/>
      <c r="T34" s="105"/>
      <c r="U34" s="105"/>
      <c r="V34" s="105"/>
      <c r="W34" s="105"/>
      <c r="X34" s="105"/>
      <c r="Y34" s="105"/>
      <c r="Z34" s="105"/>
      <c r="AA34" s="105"/>
      <c r="AB34" s="105"/>
      <c r="AC34" s="106"/>
    </row>
    <row r="35" spans="1:29" s="6" customFormat="1" ht="20.100000000000001" customHeight="1">
      <c r="A35" s="28"/>
      <c r="B35" s="102"/>
      <c r="C35" s="173" t="s">
        <v>374</v>
      </c>
      <c r="D35" s="53"/>
      <c r="E35" s="53"/>
      <c r="F35" s="53"/>
      <c r="G35" s="53"/>
      <c r="H35" s="53"/>
      <c r="I35" s="105"/>
      <c r="J35" s="105"/>
      <c r="K35" s="105"/>
      <c r="L35" s="105"/>
      <c r="M35" s="105"/>
      <c r="N35" s="105"/>
      <c r="O35" s="105"/>
      <c r="P35" s="105"/>
      <c r="Q35" s="53"/>
      <c r="R35" s="53"/>
      <c r="S35" s="105"/>
      <c r="T35" s="105"/>
      <c r="U35" s="105"/>
      <c r="V35" s="105"/>
      <c r="W35" s="105"/>
      <c r="X35" s="105"/>
      <c r="Y35" s="105"/>
      <c r="Z35" s="105"/>
      <c r="AA35" s="105"/>
      <c r="AB35" s="105"/>
      <c r="AC35" s="106"/>
    </row>
    <row r="36" spans="1:29" s="6" customFormat="1" ht="20.100000000000001" customHeight="1">
      <c r="A36" s="28"/>
      <c r="B36" s="102"/>
      <c r="C36" s="53"/>
      <c r="D36" s="53"/>
      <c r="E36" s="53"/>
      <c r="F36" s="53"/>
      <c r="G36" s="53"/>
      <c r="H36" s="53"/>
      <c r="I36" s="105"/>
      <c r="J36" s="105"/>
      <c r="K36" s="105"/>
      <c r="L36" s="105"/>
      <c r="M36" s="105"/>
      <c r="N36" s="105"/>
      <c r="O36" s="105"/>
      <c r="P36" s="105"/>
      <c r="Q36" s="53"/>
      <c r="R36" s="53"/>
      <c r="S36" s="105"/>
      <c r="T36" s="105"/>
      <c r="U36" s="105"/>
      <c r="V36" s="105"/>
      <c r="W36" s="105"/>
      <c r="X36" s="105"/>
      <c r="Y36" s="105"/>
      <c r="Z36" s="105"/>
      <c r="AA36" s="105"/>
      <c r="AB36" s="105"/>
      <c r="AC36" s="106"/>
    </row>
    <row r="37" spans="1:29" s="6" customFormat="1" ht="20.100000000000001" customHeight="1">
      <c r="A37" s="28"/>
      <c r="B37" s="102"/>
      <c r="C37" s="53"/>
      <c r="D37" s="53"/>
      <c r="E37" s="53"/>
      <c r="F37" s="53"/>
      <c r="G37" s="53"/>
      <c r="H37" s="53"/>
      <c r="I37" s="105"/>
      <c r="J37" s="105"/>
      <c r="K37" s="105"/>
      <c r="L37" s="105"/>
      <c r="M37" s="105"/>
      <c r="N37" s="105"/>
      <c r="O37" s="105"/>
      <c r="P37" s="105"/>
      <c r="Q37" s="53"/>
      <c r="R37" s="51"/>
      <c r="S37" s="105"/>
      <c r="T37" s="105"/>
      <c r="U37" s="105"/>
      <c r="V37" s="105"/>
      <c r="W37" s="105"/>
      <c r="X37" s="105"/>
      <c r="Y37" s="105"/>
      <c r="Z37" s="105"/>
      <c r="AA37" s="105"/>
      <c r="AB37" s="105"/>
      <c r="AC37" s="106"/>
    </row>
    <row r="38" spans="1:29" s="6" customFormat="1" ht="20.100000000000001" customHeight="1">
      <c r="A38" s="28"/>
      <c r="B38" s="102"/>
      <c r="C38" s="53"/>
      <c r="D38" s="53"/>
      <c r="E38" s="53"/>
      <c r="F38" s="53"/>
      <c r="G38" s="53"/>
      <c r="H38" s="53"/>
      <c r="I38" s="105"/>
      <c r="J38" s="105"/>
      <c r="K38" s="105"/>
      <c r="L38" s="105"/>
      <c r="M38" s="105"/>
      <c r="N38" s="105"/>
      <c r="O38" s="105"/>
      <c r="P38" s="105"/>
      <c r="Q38" s="53"/>
      <c r="R38" s="51"/>
      <c r="S38" s="105"/>
      <c r="T38" s="105"/>
      <c r="U38" s="105"/>
      <c r="V38" s="105"/>
      <c r="W38" s="105"/>
      <c r="X38" s="105"/>
      <c r="Y38" s="105"/>
      <c r="Z38" s="105"/>
      <c r="AA38" s="105"/>
      <c r="AB38" s="105"/>
      <c r="AC38" s="106"/>
    </row>
    <row r="39" spans="1:29" s="6" customFormat="1" ht="18" customHeight="1">
      <c r="A39" s="28"/>
      <c r="B39" s="88"/>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93"/>
    </row>
    <row r="40" spans="1:29" s="6" customFormat="1" ht="20.100000000000001" customHeight="1">
      <c r="A40" s="28"/>
      <c r="B40" s="107" t="s">
        <v>260</v>
      </c>
      <c r="C40" s="119"/>
      <c r="D40" s="119"/>
      <c r="E40" s="119"/>
      <c r="F40" s="119"/>
      <c r="G40" s="119"/>
      <c r="H40" s="119"/>
      <c r="I40" s="120"/>
      <c r="J40" s="120"/>
      <c r="K40" s="120"/>
      <c r="L40" s="120"/>
      <c r="M40" s="120"/>
      <c r="N40" s="120"/>
      <c r="O40" s="120"/>
      <c r="P40" s="120"/>
      <c r="Q40" s="120"/>
      <c r="R40" s="120"/>
      <c r="S40" s="120"/>
      <c r="T40" s="120"/>
      <c r="U40" s="120"/>
      <c r="V40" s="120"/>
      <c r="W40" s="120"/>
      <c r="X40" s="120"/>
      <c r="Y40" s="120"/>
      <c r="Z40" s="120"/>
      <c r="AA40" s="120"/>
      <c r="AB40" s="120"/>
      <c r="AC40" s="121"/>
    </row>
    <row r="41" spans="1:29" s="6" customFormat="1" ht="20.100000000000001" customHeight="1">
      <c r="A41" s="118"/>
      <c r="B41" s="102"/>
      <c r="C41" s="53" t="s">
        <v>253</v>
      </c>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06"/>
    </row>
    <row r="42" spans="1:29" s="6" customFormat="1" ht="20.100000000000001" customHeight="1">
      <c r="A42" s="118"/>
      <c r="B42" s="102"/>
      <c r="C42" s="53"/>
      <c r="D42" s="317" t="s">
        <v>376</v>
      </c>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7"/>
      <c r="AC42" s="106"/>
    </row>
    <row r="43" spans="1:29" s="6" customFormat="1" ht="20.100000000000001" customHeight="1">
      <c r="A43" s="118"/>
      <c r="B43" s="102"/>
      <c r="C43" s="53"/>
      <c r="D43" s="588"/>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90"/>
      <c r="AC43" s="106"/>
    </row>
    <row r="44" spans="1:29" s="6" customFormat="1" ht="20.100000000000001" customHeight="1">
      <c r="A44" s="118"/>
      <c r="B44" s="102"/>
      <c r="C44" s="53"/>
      <c r="D44" s="588"/>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90"/>
      <c r="AC44" s="106"/>
    </row>
    <row r="45" spans="1:29" s="6" customFormat="1" ht="20.100000000000001" customHeight="1">
      <c r="A45" s="118"/>
      <c r="B45" s="102"/>
      <c r="C45" s="53"/>
      <c r="D45" s="588"/>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90"/>
      <c r="AC45" s="106"/>
    </row>
    <row r="46" spans="1:29" s="6" customFormat="1" ht="20.100000000000001" customHeight="1">
      <c r="A46" s="118"/>
      <c r="B46" s="102"/>
      <c r="C46" s="53"/>
      <c r="D46" s="588"/>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90"/>
      <c r="AC46" s="106"/>
    </row>
    <row r="47" spans="1:29" s="6" customFormat="1" ht="20.100000000000001" customHeight="1">
      <c r="A47" s="118"/>
      <c r="B47" s="102"/>
      <c r="C47" s="53"/>
      <c r="D47" s="588"/>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90"/>
      <c r="AC47" s="106"/>
    </row>
    <row r="48" spans="1:29" s="6" customFormat="1" ht="20.100000000000001" customHeight="1">
      <c r="A48" s="118"/>
      <c r="B48" s="102"/>
      <c r="C48" s="53"/>
      <c r="D48" s="588"/>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90"/>
      <c r="AC48" s="106"/>
    </row>
    <row r="49" spans="1:29" s="6" customFormat="1" ht="20.100000000000001" customHeight="1">
      <c r="A49" s="118"/>
      <c r="B49" s="102"/>
      <c r="C49" s="53"/>
      <c r="D49" s="591"/>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3"/>
      <c r="AC49" s="106"/>
    </row>
    <row r="50" spans="1:29" s="6" customFormat="1" ht="20.100000000000001" customHeight="1">
      <c r="A50" s="118"/>
      <c r="B50" s="113"/>
      <c r="C50" s="62"/>
      <c r="D50" s="62"/>
      <c r="E50" s="146"/>
      <c r="F50" s="146"/>
      <c r="G50" s="146"/>
      <c r="H50" s="147"/>
      <c r="I50" s="147"/>
      <c r="J50" s="147"/>
      <c r="K50" s="147"/>
      <c r="L50" s="147"/>
      <c r="M50" s="147"/>
      <c r="N50" s="147"/>
      <c r="O50" s="147"/>
      <c r="P50" s="147"/>
      <c r="Q50" s="147"/>
      <c r="R50" s="147"/>
      <c r="S50" s="147"/>
      <c r="T50" s="147"/>
      <c r="U50" s="147"/>
      <c r="V50" s="147"/>
      <c r="W50" s="147"/>
      <c r="X50" s="147"/>
      <c r="Y50" s="147"/>
      <c r="Z50" s="147"/>
      <c r="AA50" s="147"/>
      <c r="AB50" s="142"/>
      <c r="AC50" s="116"/>
    </row>
    <row r="51" spans="1:29" s="6" customFormat="1" ht="20.100000000000001" customHeight="1">
      <c r="A51" s="118"/>
      <c r="B51" s="107"/>
      <c r="C51" s="119" t="s">
        <v>254</v>
      </c>
      <c r="D51" s="119"/>
      <c r="E51" s="133"/>
      <c r="F51" s="133"/>
      <c r="G51" s="133"/>
      <c r="H51" s="133"/>
      <c r="I51" s="134"/>
      <c r="J51" s="134"/>
      <c r="K51" s="134"/>
      <c r="L51" s="134"/>
      <c r="M51" s="134"/>
      <c r="N51" s="134"/>
      <c r="O51" s="134"/>
      <c r="P51" s="134"/>
      <c r="Q51" s="134"/>
      <c r="R51" s="134"/>
      <c r="S51" s="134"/>
      <c r="T51" s="134"/>
      <c r="U51" s="134"/>
      <c r="V51" s="134"/>
      <c r="W51" s="134"/>
      <c r="X51" s="134"/>
      <c r="Y51" s="134"/>
      <c r="Z51" s="134"/>
      <c r="AA51" s="134"/>
      <c r="AB51" s="135"/>
      <c r="AC51" s="121"/>
    </row>
    <row r="52" spans="1:29" s="6" customFormat="1" ht="20.100000000000001" customHeight="1">
      <c r="A52" s="118"/>
      <c r="B52" s="102"/>
      <c r="C52" s="53"/>
      <c r="D52" s="573" t="s">
        <v>377</v>
      </c>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5"/>
      <c r="AC52" s="106"/>
    </row>
    <row r="53" spans="1:29" s="6" customFormat="1" ht="20.100000000000001" customHeight="1">
      <c r="A53" s="118"/>
      <c r="B53" s="102"/>
      <c r="C53" s="53"/>
      <c r="D53" s="576"/>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8"/>
      <c r="AC53" s="106"/>
    </row>
    <row r="54" spans="1:29" s="6" customFormat="1" ht="20.100000000000001" customHeight="1">
      <c r="A54" s="118"/>
      <c r="B54" s="102"/>
      <c r="C54" s="53"/>
      <c r="D54" s="576"/>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8"/>
      <c r="AC54" s="106"/>
    </row>
    <row r="55" spans="1:29" s="6" customFormat="1" ht="20.100000000000001" customHeight="1">
      <c r="A55" s="118"/>
      <c r="B55" s="102"/>
      <c r="C55" s="53"/>
      <c r="D55" s="576"/>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8"/>
      <c r="AC55" s="106"/>
    </row>
    <row r="56" spans="1:29" s="6" customFormat="1" ht="20.100000000000001" customHeight="1">
      <c r="A56" s="118"/>
      <c r="B56" s="102"/>
      <c r="C56" s="53"/>
      <c r="D56" s="576"/>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8"/>
      <c r="AC56" s="106"/>
    </row>
    <row r="57" spans="1:29" s="6" customFormat="1" ht="20.100000000000001" customHeight="1">
      <c r="A57" s="118"/>
      <c r="B57" s="102"/>
      <c r="C57" s="53"/>
      <c r="D57" s="579"/>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1"/>
      <c r="AC57" s="106"/>
    </row>
    <row r="58" spans="1:29" s="6" customFormat="1" ht="20.100000000000001" customHeight="1">
      <c r="A58" s="118"/>
      <c r="B58" s="113"/>
      <c r="C58" s="62"/>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16"/>
    </row>
    <row r="59" spans="1:29" s="6" customFormat="1" ht="20.100000000000001" customHeight="1">
      <c r="A59" s="118"/>
      <c r="B59" s="102"/>
      <c r="C59" s="53" t="s">
        <v>237</v>
      </c>
      <c r="D59" s="53"/>
      <c r="E59" s="53"/>
      <c r="F59" s="53"/>
      <c r="G59" s="53"/>
      <c r="H59" s="53"/>
      <c r="I59" s="105"/>
      <c r="J59" s="105"/>
      <c r="K59" s="105"/>
      <c r="L59" s="105"/>
      <c r="M59" s="105"/>
      <c r="N59" s="105"/>
      <c r="O59" s="105"/>
      <c r="P59" s="105"/>
      <c r="Q59" s="105"/>
      <c r="R59" s="105"/>
      <c r="S59" s="105"/>
      <c r="T59" s="105"/>
      <c r="U59" s="105"/>
      <c r="V59" s="105"/>
      <c r="W59" s="105"/>
      <c r="X59" s="105"/>
      <c r="Y59" s="105"/>
      <c r="Z59" s="105"/>
      <c r="AA59" s="105"/>
      <c r="AB59" s="105"/>
      <c r="AC59" s="106"/>
    </row>
    <row r="60" spans="1:29" s="6" customFormat="1" ht="20.100000000000001" customHeight="1">
      <c r="A60" s="118"/>
      <c r="B60" s="102"/>
      <c r="C60" s="53"/>
      <c r="D60" s="53"/>
      <c r="E60" s="326" t="s">
        <v>153</v>
      </c>
      <c r="F60" s="326"/>
      <c r="G60" s="326"/>
      <c r="H60" s="331" t="s">
        <v>154</v>
      </c>
      <c r="I60" s="329"/>
      <c r="J60" s="329"/>
      <c r="K60" s="329"/>
      <c r="L60" s="329"/>
      <c r="M60" s="329"/>
      <c r="N60" s="329"/>
      <c r="O60" s="329"/>
      <c r="P60" s="330"/>
      <c r="Q60" s="331" t="s">
        <v>156</v>
      </c>
      <c r="R60" s="329"/>
      <c r="S60" s="329"/>
      <c r="T60" s="330"/>
      <c r="U60" s="331" t="s">
        <v>155</v>
      </c>
      <c r="V60" s="329"/>
      <c r="W60" s="328" t="s">
        <v>234</v>
      </c>
      <c r="X60" s="329"/>
      <c r="Y60" s="329"/>
      <c r="Z60" s="329"/>
      <c r="AA60" s="330"/>
      <c r="AB60" s="117"/>
      <c r="AC60" s="106"/>
    </row>
    <row r="61" spans="1:29" s="6" customFormat="1" ht="20.100000000000001" customHeight="1">
      <c r="A61" s="118"/>
      <c r="B61" s="102"/>
      <c r="C61" s="53"/>
      <c r="D61" s="53"/>
      <c r="E61" s="327" t="s">
        <v>319</v>
      </c>
      <c r="F61" s="327"/>
      <c r="G61" s="327"/>
      <c r="H61" s="313" t="s">
        <v>320</v>
      </c>
      <c r="I61" s="314"/>
      <c r="J61" s="314"/>
      <c r="K61" s="314"/>
      <c r="L61" s="314"/>
      <c r="M61" s="314"/>
      <c r="N61" s="314"/>
      <c r="O61" s="314"/>
      <c r="P61" s="335"/>
      <c r="Q61" s="339">
        <v>2500</v>
      </c>
      <c r="R61" s="314"/>
      <c r="S61" s="314"/>
      <c r="T61" s="335"/>
      <c r="U61" s="313">
        <v>8</v>
      </c>
      <c r="V61" s="314"/>
      <c r="W61" s="332">
        <f>Q61*U61</f>
        <v>20000</v>
      </c>
      <c r="X61" s="333"/>
      <c r="Y61" s="333"/>
      <c r="Z61" s="333"/>
      <c r="AA61" s="334"/>
      <c r="AB61" s="117"/>
      <c r="AC61" s="106"/>
    </row>
    <row r="62" spans="1:29" s="6" customFormat="1" ht="20.100000000000001" customHeight="1">
      <c r="A62" s="118"/>
      <c r="B62" s="102"/>
      <c r="C62" s="53"/>
      <c r="D62" s="112"/>
      <c r="E62" s="327" t="s">
        <v>319</v>
      </c>
      <c r="F62" s="327"/>
      <c r="G62" s="327"/>
      <c r="H62" s="313" t="s">
        <v>361</v>
      </c>
      <c r="I62" s="314"/>
      <c r="J62" s="314"/>
      <c r="K62" s="314"/>
      <c r="L62" s="314"/>
      <c r="M62" s="314"/>
      <c r="N62" s="314"/>
      <c r="O62" s="314"/>
      <c r="P62" s="335"/>
      <c r="Q62" s="336">
        <v>1800</v>
      </c>
      <c r="R62" s="337"/>
      <c r="S62" s="337"/>
      <c r="T62" s="338"/>
      <c r="U62" s="313">
        <v>8</v>
      </c>
      <c r="V62" s="314"/>
      <c r="W62" s="332">
        <f>Q62*U62</f>
        <v>14400</v>
      </c>
      <c r="X62" s="333"/>
      <c r="Y62" s="333"/>
      <c r="Z62" s="333"/>
      <c r="AA62" s="334"/>
      <c r="AB62" s="143"/>
      <c r="AC62" s="106"/>
    </row>
    <row r="63" spans="1:29" s="6" customFormat="1" ht="20.100000000000001" customHeight="1">
      <c r="A63" s="118"/>
      <c r="B63" s="102"/>
      <c r="C63" s="53"/>
      <c r="D63" s="53"/>
      <c r="E63" s="327" t="s">
        <v>321</v>
      </c>
      <c r="F63" s="327"/>
      <c r="G63" s="327"/>
      <c r="H63" s="313" t="s">
        <v>362</v>
      </c>
      <c r="I63" s="314"/>
      <c r="J63" s="314"/>
      <c r="K63" s="314"/>
      <c r="L63" s="314"/>
      <c r="M63" s="314"/>
      <c r="N63" s="314"/>
      <c r="O63" s="314"/>
      <c r="P63" s="335"/>
      <c r="Q63" s="336">
        <v>5000</v>
      </c>
      <c r="R63" s="337"/>
      <c r="S63" s="337"/>
      <c r="T63" s="338"/>
      <c r="U63" s="313">
        <v>1</v>
      </c>
      <c r="V63" s="314"/>
      <c r="W63" s="332">
        <f>Q63*U63</f>
        <v>5000</v>
      </c>
      <c r="X63" s="333"/>
      <c r="Y63" s="333"/>
      <c r="Z63" s="333"/>
      <c r="AA63" s="334"/>
      <c r="AB63" s="117"/>
      <c r="AC63" s="106"/>
    </row>
    <row r="64" spans="1:29" s="6" customFormat="1" ht="20.100000000000001" customHeight="1">
      <c r="A64" s="118"/>
      <c r="B64" s="102"/>
      <c r="C64" s="53"/>
      <c r="D64" s="53"/>
      <c r="E64" s="326"/>
      <c r="F64" s="326"/>
      <c r="G64" s="326"/>
      <c r="H64" s="331"/>
      <c r="I64" s="329"/>
      <c r="J64" s="329"/>
      <c r="K64" s="329"/>
      <c r="L64" s="329"/>
      <c r="M64" s="329"/>
      <c r="N64" s="329"/>
      <c r="O64" s="329"/>
      <c r="P64" s="330"/>
      <c r="Q64" s="331"/>
      <c r="R64" s="329"/>
      <c r="S64" s="329"/>
      <c r="T64" s="330"/>
      <c r="U64" s="331"/>
      <c r="V64" s="329"/>
      <c r="W64" s="328"/>
      <c r="X64" s="329"/>
      <c r="Y64" s="329"/>
      <c r="Z64" s="329"/>
      <c r="AA64" s="330"/>
      <c r="AB64" s="117"/>
      <c r="AC64" s="106"/>
    </row>
    <row r="65" spans="1:29" s="6" customFormat="1" ht="20.100000000000001" customHeight="1">
      <c r="A65" s="118"/>
      <c r="B65" s="102"/>
      <c r="C65" s="53"/>
      <c r="D65" s="53"/>
      <c r="E65" s="326"/>
      <c r="F65" s="326"/>
      <c r="G65" s="326"/>
      <c r="H65" s="331"/>
      <c r="I65" s="329"/>
      <c r="J65" s="329"/>
      <c r="K65" s="329"/>
      <c r="L65" s="329"/>
      <c r="M65" s="329"/>
      <c r="N65" s="329"/>
      <c r="O65" s="329"/>
      <c r="P65" s="330"/>
      <c r="Q65" s="331"/>
      <c r="R65" s="329"/>
      <c r="S65" s="329"/>
      <c r="T65" s="330"/>
      <c r="U65" s="331"/>
      <c r="V65" s="329"/>
      <c r="W65" s="328"/>
      <c r="X65" s="329"/>
      <c r="Y65" s="329"/>
      <c r="Z65" s="329"/>
      <c r="AA65" s="330"/>
      <c r="AB65" s="117"/>
      <c r="AC65" s="106"/>
    </row>
    <row r="66" spans="1:29" s="6" customFormat="1" ht="19.5" customHeight="1">
      <c r="A66" s="118"/>
      <c r="B66" s="102"/>
      <c r="C66" s="53"/>
      <c r="D66" s="53"/>
      <c r="E66" s="326"/>
      <c r="F66" s="326"/>
      <c r="G66" s="326"/>
      <c r="H66" s="331"/>
      <c r="I66" s="329"/>
      <c r="J66" s="329"/>
      <c r="K66" s="329"/>
      <c r="L66" s="329"/>
      <c r="M66" s="329"/>
      <c r="N66" s="329"/>
      <c r="O66" s="329"/>
      <c r="P66" s="330"/>
      <c r="Q66" s="331"/>
      <c r="R66" s="329"/>
      <c r="S66" s="329"/>
      <c r="T66" s="330"/>
      <c r="U66" s="331"/>
      <c r="V66" s="329"/>
      <c r="W66" s="328"/>
      <c r="X66" s="329"/>
      <c r="Y66" s="329"/>
      <c r="Z66" s="329"/>
      <c r="AA66" s="330"/>
      <c r="AB66" s="117"/>
      <c r="AC66" s="106"/>
    </row>
    <row r="67" spans="1:29" s="6" customFormat="1" ht="20.100000000000001" customHeight="1">
      <c r="A67" s="118"/>
      <c r="B67" s="102"/>
      <c r="C67" s="53"/>
      <c r="D67" s="53"/>
      <c r="E67" s="326"/>
      <c r="F67" s="326"/>
      <c r="G67" s="326"/>
      <c r="H67" s="331"/>
      <c r="I67" s="329"/>
      <c r="J67" s="329"/>
      <c r="K67" s="329"/>
      <c r="L67" s="329"/>
      <c r="M67" s="329"/>
      <c r="N67" s="329"/>
      <c r="O67" s="329"/>
      <c r="P67" s="330"/>
      <c r="Q67" s="331"/>
      <c r="R67" s="329"/>
      <c r="S67" s="329"/>
      <c r="T67" s="330"/>
      <c r="U67" s="331"/>
      <c r="V67" s="329"/>
      <c r="W67" s="328"/>
      <c r="X67" s="329"/>
      <c r="Y67" s="329"/>
      <c r="Z67" s="329"/>
      <c r="AA67" s="330"/>
      <c r="AB67" s="117"/>
      <c r="AC67" s="106"/>
    </row>
    <row r="68" spans="1:29" s="6" customFormat="1" ht="20.100000000000001" customHeight="1" thickBot="1">
      <c r="A68" s="118"/>
      <c r="B68" s="102"/>
      <c r="C68" s="53"/>
      <c r="D68" s="53"/>
      <c r="E68" s="345"/>
      <c r="F68" s="345"/>
      <c r="G68" s="345"/>
      <c r="H68" s="363"/>
      <c r="I68" s="364"/>
      <c r="J68" s="364"/>
      <c r="K68" s="364"/>
      <c r="L68" s="364"/>
      <c r="M68" s="364"/>
      <c r="N68" s="364"/>
      <c r="O68" s="364"/>
      <c r="P68" s="365"/>
      <c r="Q68" s="363"/>
      <c r="R68" s="364"/>
      <c r="S68" s="364"/>
      <c r="T68" s="365"/>
      <c r="U68" s="363"/>
      <c r="V68" s="364"/>
      <c r="W68" s="594"/>
      <c r="X68" s="364"/>
      <c r="Y68" s="364"/>
      <c r="Z68" s="364"/>
      <c r="AA68" s="365"/>
      <c r="AB68" s="117"/>
      <c r="AC68" s="106"/>
    </row>
    <row r="69" spans="1:29" s="6" customFormat="1" ht="20.100000000000001" customHeight="1">
      <c r="A69" s="118"/>
      <c r="B69" s="102"/>
      <c r="C69" s="53"/>
      <c r="D69" s="53"/>
      <c r="E69" s="344" t="s">
        <v>233</v>
      </c>
      <c r="F69" s="344"/>
      <c r="G69" s="344"/>
      <c r="H69" s="355"/>
      <c r="I69" s="356"/>
      <c r="J69" s="356"/>
      <c r="K69" s="356"/>
      <c r="L69" s="356"/>
      <c r="M69" s="356"/>
      <c r="N69" s="356"/>
      <c r="O69" s="356"/>
      <c r="P69" s="357"/>
      <c r="Q69" s="355"/>
      <c r="R69" s="356"/>
      <c r="S69" s="356"/>
      <c r="T69" s="357"/>
      <c r="U69" s="595">
        <f>SUM(U61:V68)</f>
        <v>17</v>
      </c>
      <c r="V69" s="596"/>
      <c r="W69" s="597">
        <f>SUM(W61:AA68)</f>
        <v>39400</v>
      </c>
      <c r="X69" s="598"/>
      <c r="Y69" s="598"/>
      <c r="Z69" s="598"/>
      <c r="AA69" s="599"/>
      <c r="AB69" s="117"/>
      <c r="AC69" s="106"/>
    </row>
    <row r="70" spans="1:29" s="6" customFormat="1" ht="20.100000000000001" customHeight="1">
      <c r="A70" s="118"/>
      <c r="B70" s="113"/>
      <c r="C70" s="62"/>
      <c r="D70" s="62"/>
      <c r="E70" s="62"/>
      <c r="F70" s="62"/>
      <c r="G70" s="62"/>
      <c r="H70" s="62"/>
      <c r="I70" s="115"/>
      <c r="J70" s="115"/>
      <c r="K70" s="115"/>
      <c r="L70" s="115"/>
      <c r="M70" s="115"/>
      <c r="N70" s="115"/>
      <c r="O70" s="115"/>
      <c r="P70" s="115"/>
      <c r="Q70" s="115"/>
      <c r="R70" s="115"/>
      <c r="S70" s="115"/>
      <c r="T70" s="115"/>
      <c r="U70" s="115"/>
      <c r="V70" s="115"/>
      <c r="W70" s="115"/>
      <c r="X70" s="115"/>
      <c r="Y70" s="115"/>
      <c r="Z70" s="115"/>
      <c r="AA70" s="115"/>
      <c r="AB70" s="115"/>
      <c r="AC70" s="116"/>
    </row>
    <row r="71" spans="1:29" s="6" customFormat="1" ht="18" customHeight="1">
      <c r="A71" s="28"/>
      <c r="B71" s="107" t="s">
        <v>167</v>
      </c>
      <c r="C71" s="119"/>
      <c r="D71" s="119"/>
      <c r="E71" s="119"/>
      <c r="F71" s="119"/>
      <c r="G71" s="119"/>
      <c r="H71" s="119"/>
      <c r="I71" s="120"/>
      <c r="J71" s="120"/>
      <c r="K71" s="120"/>
      <c r="L71" s="120"/>
      <c r="M71" s="120"/>
      <c r="N71" s="120"/>
      <c r="O71" s="120"/>
      <c r="P71" s="120"/>
      <c r="Q71" s="120"/>
      <c r="R71" s="120"/>
      <c r="S71" s="120"/>
      <c r="T71" s="120"/>
      <c r="U71" s="120"/>
      <c r="V71" s="120"/>
      <c r="W71" s="120"/>
      <c r="X71" s="120"/>
      <c r="Y71" s="120"/>
      <c r="Z71" s="120"/>
      <c r="AA71" s="120"/>
      <c r="AB71" s="120"/>
      <c r="AC71" s="121"/>
    </row>
    <row r="72" spans="1:29" s="6" customFormat="1" ht="18" customHeight="1">
      <c r="A72" s="28"/>
      <c r="B72" s="102"/>
      <c r="C72" s="480"/>
      <c r="D72" s="480"/>
      <c r="E72" s="480"/>
      <c r="F72" s="480"/>
      <c r="G72" s="480"/>
      <c r="H72" s="480"/>
      <c r="I72" s="480"/>
      <c r="J72" s="480"/>
      <c r="K72" s="480"/>
      <c r="L72" s="480"/>
      <c r="M72" s="480"/>
      <c r="N72" s="480"/>
      <c r="O72" s="480"/>
      <c r="P72" s="480"/>
      <c r="Q72" s="480"/>
      <c r="R72" s="480"/>
      <c r="S72" s="480"/>
      <c r="T72" s="480"/>
      <c r="U72" s="480"/>
      <c r="V72" s="480"/>
      <c r="W72" s="480"/>
      <c r="X72" s="480"/>
      <c r="Y72" s="480"/>
      <c r="Z72" s="480"/>
      <c r="AA72" s="480"/>
      <c r="AB72" s="480"/>
      <c r="AC72" s="106"/>
    </row>
    <row r="73" spans="1:29" s="6" customFormat="1" ht="18" customHeight="1">
      <c r="A73" s="28"/>
      <c r="B73" s="102"/>
      <c r="C73" s="480"/>
      <c r="D73" s="480"/>
      <c r="E73" s="480"/>
      <c r="F73" s="480"/>
      <c r="G73" s="480"/>
      <c r="H73" s="480"/>
      <c r="I73" s="480"/>
      <c r="J73" s="480"/>
      <c r="K73" s="480"/>
      <c r="L73" s="480"/>
      <c r="M73" s="480"/>
      <c r="N73" s="480"/>
      <c r="O73" s="480"/>
      <c r="P73" s="480"/>
      <c r="Q73" s="480"/>
      <c r="R73" s="480"/>
      <c r="S73" s="480"/>
      <c r="T73" s="480"/>
      <c r="U73" s="480"/>
      <c r="V73" s="480"/>
      <c r="W73" s="480"/>
      <c r="X73" s="480"/>
      <c r="Y73" s="480"/>
      <c r="Z73" s="480"/>
      <c r="AA73" s="480"/>
      <c r="AB73" s="480"/>
      <c r="AC73" s="112"/>
    </row>
    <row r="74" spans="1:29" ht="18" customHeight="1">
      <c r="B74" s="81"/>
      <c r="C74" s="480"/>
      <c r="D74" s="480"/>
      <c r="E74" s="480"/>
      <c r="F74" s="480"/>
      <c r="G74" s="480"/>
      <c r="H74" s="480"/>
      <c r="I74" s="480"/>
      <c r="J74" s="480"/>
      <c r="K74" s="480"/>
      <c r="L74" s="480"/>
      <c r="M74" s="480"/>
      <c r="N74" s="480"/>
      <c r="O74" s="480"/>
      <c r="P74" s="480"/>
      <c r="Q74" s="480"/>
      <c r="R74" s="480"/>
      <c r="S74" s="480"/>
      <c r="T74" s="480"/>
      <c r="U74" s="480"/>
      <c r="V74" s="480"/>
      <c r="W74" s="480"/>
      <c r="X74" s="480"/>
      <c r="Y74" s="480"/>
      <c r="Z74" s="480"/>
      <c r="AA74" s="480"/>
      <c r="AB74" s="480"/>
      <c r="AC74" s="87"/>
    </row>
    <row r="75" spans="1:29" ht="18" customHeight="1">
      <c r="B75" s="81"/>
      <c r="C75" s="480"/>
      <c r="D75" s="480"/>
      <c r="E75" s="480"/>
      <c r="F75" s="480"/>
      <c r="G75" s="480"/>
      <c r="H75" s="480"/>
      <c r="I75" s="480"/>
      <c r="J75" s="480"/>
      <c r="K75" s="480"/>
      <c r="L75" s="480"/>
      <c r="M75" s="480"/>
      <c r="N75" s="480"/>
      <c r="O75" s="480"/>
      <c r="P75" s="480"/>
      <c r="Q75" s="480"/>
      <c r="R75" s="480"/>
      <c r="S75" s="480"/>
      <c r="T75" s="480"/>
      <c r="U75" s="480"/>
      <c r="V75" s="480"/>
      <c r="W75" s="480"/>
      <c r="X75" s="480"/>
      <c r="Y75" s="480"/>
      <c r="Z75" s="480"/>
      <c r="AA75" s="480"/>
      <c r="AB75" s="480"/>
      <c r="AC75" s="87"/>
    </row>
    <row r="76" spans="1:29" ht="18" customHeight="1">
      <c r="B76" s="88"/>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93"/>
    </row>
    <row r="77" spans="1:29" ht="20.100000000000001" customHeight="1"/>
  </sheetData>
  <sheetProtection formatCells="0" formatColumns="0" formatRows="0" insertColumns="0" insertRows="0" insertHyperlinks="0" deleteColumns="0" deleteRows="0" selectLockedCells="1" sort="0" autoFilter="0" pivotTables="0"/>
  <mergeCells count="70">
    <mergeCell ref="E69:G69"/>
    <mergeCell ref="H69:P69"/>
    <mergeCell ref="Q69:T69"/>
    <mergeCell ref="U69:V69"/>
    <mergeCell ref="W69:AA69"/>
    <mergeCell ref="E68:G68"/>
    <mergeCell ref="H68:P68"/>
    <mergeCell ref="Q68:T68"/>
    <mergeCell ref="U68:V68"/>
    <mergeCell ref="W68:AA68"/>
    <mergeCell ref="E67:G67"/>
    <mergeCell ref="H67:P67"/>
    <mergeCell ref="Q67:T67"/>
    <mergeCell ref="U67:V67"/>
    <mergeCell ref="W67:AA67"/>
    <mergeCell ref="E66:G66"/>
    <mergeCell ref="H66:P66"/>
    <mergeCell ref="Q66:T66"/>
    <mergeCell ref="U66:V66"/>
    <mergeCell ref="W66:AA66"/>
    <mergeCell ref="E65:G65"/>
    <mergeCell ref="H65:P65"/>
    <mergeCell ref="Q65:T65"/>
    <mergeCell ref="U65:V65"/>
    <mergeCell ref="W65:AA65"/>
    <mergeCell ref="E64:G64"/>
    <mergeCell ref="H64:P64"/>
    <mergeCell ref="Q64:T64"/>
    <mergeCell ref="U64:V64"/>
    <mergeCell ref="W64:AA64"/>
    <mergeCell ref="E63:G63"/>
    <mergeCell ref="H63:P63"/>
    <mergeCell ref="Q63:T63"/>
    <mergeCell ref="U63:V63"/>
    <mergeCell ref="W63:AA63"/>
    <mergeCell ref="E62:G62"/>
    <mergeCell ref="H62:P62"/>
    <mergeCell ref="Q62:T62"/>
    <mergeCell ref="U62:V62"/>
    <mergeCell ref="W62:AA62"/>
    <mergeCell ref="U60:V60"/>
    <mergeCell ref="W60:AA60"/>
    <mergeCell ref="E61:G61"/>
    <mergeCell ref="H61:P61"/>
    <mergeCell ref="Q61:T61"/>
    <mergeCell ref="U61:V61"/>
    <mergeCell ref="W61:AA61"/>
    <mergeCell ref="B2:J2"/>
    <mergeCell ref="A6:AD7"/>
    <mergeCell ref="C10:F10"/>
    <mergeCell ref="H10:AC10"/>
    <mergeCell ref="Y12:Z12"/>
    <mergeCell ref="V12:W12"/>
    <mergeCell ref="C12:F14"/>
    <mergeCell ref="D52:AB57"/>
    <mergeCell ref="C72:AB76"/>
    <mergeCell ref="C11:F11"/>
    <mergeCell ref="H11:AC11"/>
    <mergeCell ref="W14:X14"/>
    <mergeCell ref="P14:Q14"/>
    <mergeCell ref="D42:AB49"/>
    <mergeCell ref="B24:F24"/>
    <mergeCell ref="H24:Q24"/>
    <mergeCell ref="U24:AA24"/>
    <mergeCell ref="D18:AB19"/>
    <mergeCell ref="D21:AB22"/>
    <mergeCell ref="B25:F25"/>
    <mergeCell ref="E60:G60"/>
    <mergeCell ref="H60:P60"/>
    <mergeCell ref="Q60:T60"/>
  </mergeCells>
  <phoneticPr fontId="4"/>
  <hyperlinks>
    <hyperlink ref="B2:H2" location="はじめに!A1" display="「はじめに」に戻る"/>
  </hyperlinks>
  <printOptions horizontalCentered="1"/>
  <pageMargins left="0.70866141732283472" right="0.70866141732283472" top="0.74803149606299213" bottom="0.35433070866141736" header="0.31496062992125984" footer="0.31496062992125984"/>
  <pageSetup paperSize="9" orientation="portrait" r:id="rId1"/>
  <rowBreaks count="1" manualBreakCount="1">
    <brk id="39"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はじめに</vt:lpstr>
      <vt:lpstr>(1)補助金交付申請書（様式1）</vt:lpstr>
      <vt:lpstr>(2)団体概要書（様式1-1）</vt:lpstr>
      <vt:lpstr>(3)活動計画書（様式１-２-1）</vt:lpstr>
      <vt:lpstr>(4)登録者名簿（様式1-2-2）</vt:lpstr>
      <vt:lpstr>(5)収支予算書（様式１-3）</vt:lpstr>
      <vt:lpstr>(6)変更承認申請書（様式3）</vt:lpstr>
      <vt:lpstr>(7)実績報告書（様式4）</vt:lpstr>
      <vt:lpstr>(8)活動報告書（様式4-1）</vt:lpstr>
      <vt:lpstr>(9)登録者名簿（様式4-1-3,4）</vt:lpstr>
      <vt:lpstr>(10)収支決算書（様式4-2）</vt:lpstr>
      <vt:lpstr>'(1)補助金交付申請書（様式1）'!Print_Area</vt:lpstr>
      <vt:lpstr>'(10)収支決算書（様式4-2）'!Print_Area</vt:lpstr>
      <vt:lpstr>'(2)団体概要書（様式1-1）'!Print_Area</vt:lpstr>
      <vt:lpstr>'(3)活動計画書（様式１-２-1）'!Print_Area</vt:lpstr>
      <vt:lpstr>'(4)登録者名簿（様式1-2-2）'!Print_Area</vt:lpstr>
      <vt:lpstr>'(5)収支予算書（様式１-3）'!Print_Area</vt:lpstr>
      <vt:lpstr>'(6)変更承認申請書（様式3）'!Print_Area</vt:lpstr>
      <vt:lpstr>'(7)実績報告書（様式4）'!Print_Area</vt:lpstr>
      <vt:lpstr>'(8)活動報告書（様式4-1）'!Print_Area</vt:lpstr>
      <vt:lpstr>'(9)登録者名簿（様式4-1-3,4）'!Print_Area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KICC\枝松奈美</dc:creator>
  <cp:lastModifiedBy>福岡市役所</cp:lastModifiedBy>
  <cp:lastPrinted>2023-07-25T12:51:56Z</cp:lastPrinted>
  <dcterms:created xsi:type="dcterms:W3CDTF">2022-02-21T04:28:54Z</dcterms:created>
  <dcterms:modified xsi:type="dcterms:W3CDTF">2023-08-08T09:00:58Z</dcterms:modified>
</cp:coreProperties>
</file>